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25" yWindow="240" windowWidth="11925" windowHeight="12465" tabRatio="748" activeTab="2"/>
  </bookViews>
  <sheets>
    <sheet name="Baseline Data" sheetId="1" r:id="rId1"/>
    <sheet name="BioCondition" sheetId="2" r:id="rId2"/>
    <sheet name="Vegetation" sheetId="3" r:id="rId3"/>
    <sheet name="Vertebrates" sheetId="4" r:id="rId4"/>
    <sheet name="Mapping" sheetId="6" r:id="rId5"/>
  </sheets>
  <calcPr calcId="145621" iterateDelta="1E-4"/>
  <extLst>
    <ext xmlns:loext="http://schemas.libreoffice.org/" uri="{7626C862-2A13-11E5-B345-FEFF819CDC9F}">
      <loext:extCalcPr stringRefSyntax="ExcelA1"/>
    </ex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E25" i="2" l="1"/>
  <c r="C43" i="2"/>
  <c r="C45" i="2" s="1"/>
  <c r="C44" i="2"/>
  <c r="B50" i="2"/>
  <c r="B51" i="2"/>
  <c r="B52" i="2"/>
  <c r="E44" i="2"/>
  <c r="E43" i="2"/>
  <c r="E45" i="2" s="1"/>
  <c r="D44" i="2"/>
  <c r="D43" i="2"/>
  <c r="D45" i="2" s="1"/>
  <c r="B11" i="2"/>
  <c r="B10" i="2"/>
  <c r="B9" i="2"/>
  <c r="B8" i="2"/>
  <c r="B7" i="2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87" i="3" s="1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87" i="3" s="1"/>
  <c r="D372" i="3"/>
  <c r="D369" i="3"/>
  <c r="J387" i="3"/>
  <c r="E22" i="4"/>
  <c r="G22" i="4"/>
  <c r="E23" i="4" s="1"/>
  <c r="H22" i="4"/>
  <c r="J22" i="4"/>
  <c r="K22" i="4"/>
  <c r="M22" i="4"/>
</calcChain>
</file>

<file path=xl/sharedStrings.xml><?xml version="1.0" encoding="utf-8"?>
<sst xmlns="http://schemas.openxmlformats.org/spreadsheetml/2006/main" count="2765" uniqueCount="972">
  <si>
    <t>n/a</t>
    <phoneticPr fontId="17" type="noConversion"/>
  </si>
  <si>
    <t>A</t>
    <phoneticPr fontId="17" type="noConversion"/>
  </si>
  <si>
    <t>A</t>
    <phoneticPr fontId="17" type="noConversion"/>
  </si>
  <si>
    <t>Brazilian fern tree</t>
    <phoneticPr fontId="6" type="noConversion"/>
  </si>
  <si>
    <t>E TREE</t>
    <phoneticPr fontId="6" type="noConversion"/>
  </si>
  <si>
    <t xml:space="preserve">A </t>
    <phoneticPr fontId="6" type="noConversion"/>
  </si>
  <si>
    <t>r</t>
    <phoneticPr fontId="6" type="noConversion"/>
  </si>
  <si>
    <t>Z Eucalyptus in dry area Section C need more work</t>
  </si>
  <si>
    <t>Photo number</t>
  </si>
  <si>
    <t>red apple</t>
  </si>
  <si>
    <t>brush whitewood</t>
  </si>
  <si>
    <t>crown of gold</t>
  </si>
  <si>
    <t>black thorn</t>
    <phoneticPr fontId="6" type="noConversion"/>
  </si>
  <si>
    <t>velvet leaf</t>
  </si>
  <si>
    <t>Leichhardt bean</t>
  </si>
  <si>
    <t>Oliver's sassafras</t>
  </si>
  <si>
    <t>silver croton</t>
  </si>
  <si>
    <t>Coast canthium</t>
  </si>
  <si>
    <t>Hill's weeping fig</t>
  </si>
  <si>
    <t>scaly myrtle</t>
  </si>
  <si>
    <t>prickly fuchsia</t>
  </si>
  <si>
    <t>snow wood</t>
  </si>
  <si>
    <t>stiff canthium</t>
  </si>
  <si>
    <t>Randia fitzalanii</t>
  </si>
  <si>
    <t>native gardenia</t>
  </si>
  <si>
    <t>NqldReef Islands.  Now Atractocarpus fitzalanii</t>
  </si>
  <si>
    <t>Section C: Northern slope; trees and Lomandra beside bikeway; dry Eucalypt woodland and bare banks.</t>
  </si>
  <si>
    <t>Site species counter</t>
  </si>
  <si>
    <t>Mapping data is in a separate sheet, DCP_GPS Data Sheet.xlsx</t>
  </si>
  <si>
    <t>Total species</t>
  </si>
  <si>
    <t>MISTLETOE</t>
  </si>
  <si>
    <t>Veg type breakdown Section A</t>
  </si>
  <si>
    <t>Veg type breakdown Section B</t>
  </si>
  <si>
    <t>Veg type breakdown Section C</t>
  </si>
  <si>
    <t>Veg type breakdowns are based on current sorting of above data.  If more plants get definitive IDs, the sorting and all the formulas need redoing.</t>
  </si>
  <si>
    <t>This is now F. rubiginosa - SOWN website</t>
  </si>
  <si>
    <t>s</t>
    <phoneticPr fontId="6" type="noConversion"/>
  </si>
  <si>
    <t>Gamochaeta americana</t>
  </si>
  <si>
    <t>g</t>
    <phoneticPr fontId="6" type="noConversion"/>
  </si>
  <si>
    <t>flat, less fluffy one</t>
  </si>
  <si>
    <t>t</t>
    <phoneticPr fontId="6" type="noConversion"/>
  </si>
  <si>
    <t>A</t>
    <phoneticPr fontId="6" type="noConversion"/>
  </si>
  <si>
    <t>A</t>
    <phoneticPr fontId="6" type="noConversion"/>
  </si>
  <si>
    <t>r</t>
    <phoneticPr fontId="6" type="noConversion"/>
  </si>
  <si>
    <t>Hibiscus schizopetalus</t>
    <phoneticPr fontId="6" type="noConversion"/>
  </si>
  <si>
    <t>Japanese lantern</t>
    <phoneticPr fontId="6" type="noConversion"/>
  </si>
  <si>
    <t>*</t>
    <phoneticPr fontId="6" type="noConversion"/>
  </si>
  <si>
    <t>Hylocereus undatus</t>
    <phoneticPr fontId="6" type="noConversion"/>
  </si>
  <si>
    <t>Dragon fruit</t>
    <phoneticPr fontId="6" type="noConversion"/>
  </si>
  <si>
    <t>Hypoestes phyllostachya</t>
    <phoneticPr fontId="6" type="noConversion"/>
  </si>
  <si>
    <t>Polka dot plant</t>
    <phoneticPr fontId="6" type="noConversion"/>
  </si>
  <si>
    <t>A</t>
    <phoneticPr fontId="6" type="noConversion"/>
  </si>
  <si>
    <t>*</t>
    <phoneticPr fontId="6" type="noConversion"/>
  </si>
  <si>
    <t>f</t>
    <phoneticPr fontId="6" type="noConversion"/>
  </si>
  <si>
    <t>Justicia betonica</t>
  </si>
  <si>
    <t>g</t>
    <phoneticPr fontId="6" type="noConversion"/>
  </si>
  <si>
    <t>Justicia brandegeeana</t>
  </si>
  <si>
    <t>shrimp plant</t>
    <phoneticPr fontId="6" type="noConversion"/>
  </si>
  <si>
    <t>E HERB</t>
    <phoneticPr fontId="6" type="noConversion"/>
  </si>
  <si>
    <t>g</t>
    <phoneticPr fontId="6" type="noConversion"/>
  </si>
  <si>
    <t>same one as in Steph's garden</t>
    <phoneticPr fontId="6" type="noConversion"/>
  </si>
  <si>
    <t>A</t>
    <phoneticPr fontId="6" type="noConversion"/>
  </si>
  <si>
    <t>Livistona australis</t>
    <phoneticPr fontId="6" type="noConversion"/>
  </si>
  <si>
    <t>cabbage tree palm</t>
    <phoneticPr fontId="6" type="noConversion"/>
  </si>
  <si>
    <t>N TREE</t>
    <phoneticPr fontId="6" type="noConversion"/>
  </si>
  <si>
    <t>Livistona chinensis</t>
    <phoneticPr fontId="6" type="noConversion"/>
  </si>
  <si>
    <t>Chinese fan palm</t>
    <phoneticPr fontId="6" type="noConversion"/>
  </si>
  <si>
    <t>E TREE</t>
    <phoneticPr fontId="6" type="noConversion"/>
  </si>
  <si>
    <t>A</t>
    <phoneticPr fontId="6" type="noConversion"/>
  </si>
  <si>
    <t>g</t>
    <phoneticPr fontId="6" type="noConversion"/>
  </si>
  <si>
    <t>a</t>
    <phoneticPr fontId="6" type="noConversion"/>
  </si>
  <si>
    <t>Monstera deliciosa</t>
    <phoneticPr fontId="6" type="noConversion"/>
  </si>
  <si>
    <t>Monsteria</t>
    <phoneticPr fontId="6" type="noConversion"/>
  </si>
  <si>
    <t>E VINE</t>
    <phoneticPr fontId="6" type="noConversion"/>
  </si>
  <si>
    <t>Neomarica northiana</t>
    <phoneticPr fontId="6" type="noConversion"/>
  </si>
  <si>
    <t>Walking iris</t>
    <phoneticPr fontId="6" type="noConversion"/>
  </si>
  <si>
    <t>g</t>
    <phoneticPr fontId="6" type="noConversion"/>
  </si>
  <si>
    <t>Oplismenus hirtellus</t>
  </si>
  <si>
    <t>pademelon grass</t>
  </si>
  <si>
    <t>g</t>
    <phoneticPr fontId="6" type="noConversion"/>
  </si>
  <si>
    <t>g</t>
    <phoneticPr fontId="6" type="noConversion"/>
  </si>
  <si>
    <t>A</t>
    <phoneticPr fontId="6" type="noConversion"/>
  </si>
  <si>
    <t>Pennisetum purpureum x P. glaucum​</t>
  </si>
  <si>
    <t>Barner grass</t>
    <phoneticPr fontId="6" type="noConversion"/>
  </si>
  <si>
    <t>E GRASS</t>
    <phoneticPr fontId="6" type="noConversion"/>
  </si>
  <si>
    <t>Pittosporum ferrugineum</t>
    <phoneticPr fontId="6" type="noConversion"/>
  </si>
  <si>
    <t>o</t>
    <phoneticPr fontId="6" type="noConversion"/>
  </si>
  <si>
    <t>g</t>
    <phoneticPr fontId="6" type="noConversion"/>
  </si>
  <si>
    <t>g</t>
    <phoneticPr fontId="6" type="noConversion"/>
  </si>
  <si>
    <t>Sannantha similis</t>
    <phoneticPr fontId="6" type="noConversion"/>
  </si>
  <si>
    <t>N SHRUB</t>
    <phoneticPr fontId="6" type="noConversion"/>
  </si>
  <si>
    <t>Sansevieria trifasciata</t>
    <phoneticPr fontId="6" type="noConversion"/>
  </si>
  <si>
    <t>Mother-in-law's tongue</t>
    <phoneticPr fontId="6" type="noConversion"/>
  </si>
  <si>
    <t>A</t>
    <phoneticPr fontId="6" type="noConversion"/>
  </si>
  <si>
    <t>*</t>
    <phoneticPr fontId="6" type="noConversion"/>
  </si>
  <si>
    <t>g</t>
    <phoneticPr fontId="6" type="noConversion"/>
  </si>
  <si>
    <t>r</t>
    <phoneticPr fontId="6" type="noConversion"/>
  </si>
  <si>
    <t>Syngonium podophyllum</t>
  </si>
  <si>
    <t>syngonium</t>
  </si>
  <si>
    <t>A</t>
    <phoneticPr fontId="6" type="noConversion"/>
  </si>
  <si>
    <t>r</t>
    <phoneticPr fontId="6" type="noConversion"/>
  </si>
  <si>
    <t>Syzygium smithii</t>
    <phoneticPr fontId="6" type="noConversion"/>
  </si>
  <si>
    <t>N TREE</t>
    <phoneticPr fontId="6" type="noConversion"/>
  </si>
  <si>
    <t>Taxodium distichum</t>
    <phoneticPr fontId="6" type="noConversion"/>
  </si>
  <si>
    <t>swamp cypress</t>
    <phoneticPr fontId="6" type="noConversion"/>
  </si>
  <si>
    <t>E TREE</t>
    <phoneticPr fontId="6" type="noConversion"/>
  </si>
  <si>
    <t>*</t>
    <phoneticPr fontId="6" type="noConversion"/>
  </si>
  <si>
    <t>r</t>
    <phoneticPr fontId="6" type="noConversion"/>
  </si>
  <si>
    <t>A</t>
    <phoneticPr fontId="6" type="noConversion"/>
  </si>
  <si>
    <t>s</t>
    <phoneticPr fontId="6" type="noConversion"/>
  </si>
  <si>
    <t>tiger grass</t>
    <phoneticPr fontId="6" type="noConversion"/>
  </si>
  <si>
    <t>E GRASS</t>
    <phoneticPr fontId="6" type="noConversion"/>
  </si>
  <si>
    <t>g</t>
    <phoneticPr fontId="6" type="noConversion"/>
  </si>
  <si>
    <t>Tithonia diversifolia</t>
  </si>
  <si>
    <t>o</t>
    <phoneticPr fontId="6" type="noConversion"/>
  </si>
  <si>
    <t>Tradescantia zebrina</t>
    <phoneticPr fontId="6" type="noConversion"/>
  </si>
  <si>
    <t>Zebra leaf</t>
    <phoneticPr fontId="6" type="noConversion"/>
  </si>
  <si>
    <t>E HERB</t>
    <phoneticPr fontId="6" type="noConversion"/>
  </si>
  <si>
    <t>*</t>
    <phoneticPr fontId="6" type="noConversion"/>
  </si>
  <si>
    <t>Schizolobium parahyba</t>
    <phoneticPr fontId="6" type="noConversion"/>
  </si>
  <si>
    <t>g</t>
    <phoneticPr fontId="6" type="noConversion"/>
  </si>
  <si>
    <t>A</t>
    <phoneticPr fontId="6" type="noConversion"/>
  </si>
  <si>
    <t>t</t>
    <phoneticPr fontId="6" type="noConversion"/>
  </si>
  <si>
    <t>A</t>
    <phoneticPr fontId="6" type="noConversion"/>
  </si>
  <si>
    <t>Auranticarpa rhombifolia</t>
    <phoneticPr fontId="6" type="noConversion"/>
  </si>
  <si>
    <t>diamond-leaved pittosporum</t>
    <phoneticPr fontId="6" type="noConversion"/>
  </si>
  <si>
    <t>A</t>
    <phoneticPr fontId="6" type="noConversion"/>
  </si>
  <si>
    <t>Billbergia distachia</t>
    <phoneticPr fontId="6" type="noConversion"/>
  </si>
  <si>
    <t>billbergia</t>
    <phoneticPr fontId="6" type="noConversion"/>
  </si>
  <si>
    <t>E HERB</t>
    <phoneticPr fontId="6" type="noConversion"/>
  </si>
  <si>
    <t>*</t>
    <phoneticPr fontId="6" type="noConversion"/>
  </si>
  <si>
    <t>Billbergia pyramidalis</t>
    <phoneticPr fontId="6" type="noConversion"/>
  </si>
  <si>
    <t>flaming torch</t>
    <phoneticPr fontId="6" type="noConversion"/>
  </si>
  <si>
    <t>E HERB</t>
    <phoneticPr fontId="6" type="noConversion"/>
  </si>
  <si>
    <t>*</t>
    <phoneticPr fontId="6" type="noConversion"/>
  </si>
  <si>
    <t>g</t>
    <phoneticPr fontId="6" type="noConversion"/>
  </si>
  <si>
    <t>?Bromelliad, yellowish wide leaves</t>
    <phoneticPr fontId="6" type="noConversion"/>
  </si>
  <si>
    <t>N TREE</t>
    <phoneticPr fontId="6" type="noConversion"/>
  </si>
  <si>
    <t>A</t>
    <phoneticPr fontId="6" type="noConversion"/>
  </si>
  <si>
    <t>t</t>
    <phoneticPr fontId="6" type="noConversion"/>
  </si>
  <si>
    <t>f</t>
    <phoneticPr fontId="6" type="noConversion"/>
  </si>
  <si>
    <t>A</t>
    <phoneticPr fontId="6" type="noConversion"/>
  </si>
  <si>
    <t>t</t>
    <phoneticPr fontId="6" type="noConversion"/>
  </si>
  <si>
    <t xml:space="preserve">probably this species, may need to check </t>
    <phoneticPr fontId="6" type="noConversion"/>
  </si>
  <si>
    <t>Bryophyllum pinnatum</t>
    <phoneticPr fontId="6" type="noConversion"/>
  </si>
  <si>
    <t>resurrection plant</t>
    <phoneticPr fontId="6" type="noConversion"/>
  </si>
  <si>
    <t>E HERB</t>
    <phoneticPr fontId="6" type="noConversion"/>
  </si>
  <si>
    <t>*</t>
    <phoneticPr fontId="6" type="noConversion"/>
  </si>
  <si>
    <t>s</t>
    <phoneticPr fontId="6" type="noConversion"/>
  </si>
  <si>
    <t>Buddleja madagascariensis</t>
  </si>
  <si>
    <t>buddleia</t>
    <phoneticPr fontId="6" type="noConversion"/>
  </si>
  <si>
    <t>E SHRUB</t>
    <phoneticPr fontId="6" type="noConversion"/>
  </si>
  <si>
    <t>o</t>
    <phoneticPr fontId="6" type="noConversion"/>
  </si>
  <si>
    <t>Caesalpinia ferrea</t>
  </si>
  <si>
    <t>Callisia fragrans</t>
  </si>
  <si>
    <t>purple succulent</t>
  </si>
  <si>
    <t>*</t>
    <phoneticPr fontId="6" type="noConversion"/>
  </si>
  <si>
    <t>o</t>
    <phoneticPr fontId="6" type="noConversion"/>
  </si>
  <si>
    <t>A</t>
    <phoneticPr fontId="6" type="noConversion"/>
  </si>
  <si>
    <t>g</t>
    <phoneticPr fontId="6" type="noConversion"/>
  </si>
  <si>
    <t>Camellia cultivar</t>
    <phoneticPr fontId="6" type="noConversion"/>
  </si>
  <si>
    <t>Camellia</t>
    <phoneticPr fontId="6" type="noConversion"/>
  </si>
  <si>
    <t>*</t>
    <phoneticPr fontId="6" type="noConversion"/>
  </si>
  <si>
    <t>A</t>
    <phoneticPr fontId="6" type="noConversion"/>
  </si>
  <si>
    <t>g</t>
    <phoneticPr fontId="6" type="noConversion"/>
  </si>
  <si>
    <t>t</t>
    <phoneticPr fontId="6" type="noConversion"/>
  </si>
  <si>
    <t>a</t>
    <phoneticPr fontId="6" type="noConversion"/>
  </si>
  <si>
    <t>o</t>
    <phoneticPr fontId="6" type="noConversion"/>
  </si>
  <si>
    <t>the one that has a red cultivar; red fruit</t>
  </si>
  <si>
    <t>Cordyline stricta</t>
  </si>
  <si>
    <t>parallel leaf edges; black fruit</t>
  </si>
  <si>
    <t>Corymbia citriodora</t>
  </si>
  <si>
    <t>t</t>
    <phoneticPr fontId="6" type="noConversion"/>
  </si>
  <si>
    <t>o</t>
    <phoneticPr fontId="6" type="noConversion"/>
  </si>
  <si>
    <t>cat's claw</t>
    <phoneticPr fontId="6" type="noConversion"/>
  </si>
  <si>
    <t>E VINE</t>
    <phoneticPr fontId="6" type="noConversion"/>
  </si>
  <si>
    <t>DECW</t>
    <phoneticPr fontId="6" type="noConversion"/>
  </si>
  <si>
    <t>A</t>
    <phoneticPr fontId="6" type="noConversion"/>
  </si>
  <si>
    <t>*</t>
    <phoneticPr fontId="6" type="noConversion"/>
  </si>
  <si>
    <t>o</t>
    <phoneticPr fontId="6" type="noConversion"/>
  </si>
  <si>
    <t>Formerly Macfadyena</t>
    <phoneticPr fontId="6" type="noConversion"/>
  </si>
  <si>
    <t>Dracaena deremensis Warneckii</t>
    <phoneticPr fontId="6" type="noConversion"/>
  </si>
  <si>
    <t>dracaena</t>
    <phoneticPr fontId="6" type="noConversion"/>
  </si>
  <si>
    <t>*</t>
    <phoneticPr fontId="6" type="noConversion"/>
  </si>
  <si>
    <t>stripy</t>
    <phoneticPr fontId="6" type="noConversion"/>
  </si>
  <si>
    <t>Dracaena fragrans</t>
    <phoneticPr fontId="6" type="noConversion"/>
  </si>
  <si>
    <t>Happy plant</t>
    <phoneticPr fontId="6" type="noConversion"/>
  </si>
  <si>
    <t>t</t>
    <phoneticPr fontId="6" type="noConversion"/>
  </si>
  <si>
    <t>a</t>
    <phoneticPr fontId="6" type="noConversion"/>
  </si>
  <si>
    <t>Epipremnum aureum</t>
  </si>
  <si>
    <t>pothos vine</t>
    <phoneticPr fontId="6" type="noConversion"/>
  </si>
  <si>
    <t>E VINE</t>
    <phoneticPr fontId="6" type="noConversion"/>
  </si>
  <si>
    <t>*</t>
    <phoneticPr fontId="6" type="noConversion"/>
  </si>
  <si>
    <t>growing up trees</t>
    <phoneticPr fontId="6" type="noConversion"/>
  </si>
  <si>
    <t>A</t>
    <phoneticPr fontId="6" type="noConversion"/>
  </si>
  <si>
    <t>t</t>
    <phoneticPr fontId="6" type="noConversion"/>
  </si>
  <si>
    <t>f</t>
    <phoneticPr fontId="6" type="noConversion"/>
  </si>
  <si>
    <t>o</t>
    <phoneticPr fontId="6" type="noConversion"/>
  </si>
  <si>
    <t>o</t>
    <phoneticPr fontId="6" type="noConversion"/>
  </si>
  <si>
    <t>Eugenia reinwardtiana</t>
    <phoneticPr fontId="6" type="noConversion"/>
  </si>
  <si>
    <t>beach cherry</t>
    <phoneticPr fontId="6" type="noConversion"/>
  </si>
  <si>
    <t>0186, 0187</t>
    <phoneticPr fontId="6" type="noConversion"/>
  </si>
  <si>
    <t>Ficus elastica</t>
    <phoneticPr fontId="6" type="noConversion"/>
  </si>
  <si>
    <t>Rubber tree</t>
    <phoneticPr fontId="6" type="noConversion"/>
  </si>
  <si>
    <t>E TREE</t>
    <phoneticPr fontId="6" type="noConversion"/>
  </si>
  <si>
    <t>Ficus macrophylla</t>
    <phoneticPr fontId="6" type="noConversion"/>
  </si>
  <si>
    <t>o</t>
    <phoneticPr fontId="6" type="noConversion"/>
  </si>
  <si>
    <t xml:space="preserve"> </t>
    <phoneticPr fontId="6" type="noConversion"/>
  </si>
  <si>
    <r>
      <t xml:space="preserve">Roger Ford, Damien Madden, Stephanie Ford, Ian Sandford, Trina Kateifides, Paulina Lee, Ismael Gonot </t>
    </r>
    <r>
      <rPr>
        <b/>
        <sz val="11"/>
        <rFont val="Calibri"/>
        <family val="2"/>
        <charset val="1"/>
      </rPr>
      <t>- Baseline, Biocondition, Vertebrates, sections A, B, C</t>
    </r>
  </si>
  <si>
    <r>
      <t xml:space="preserve">Stephanie Ford, Jevan Cole, Greg Nye, Lisa Weber - </t>
    </r>
    <r>
      <rPr>
        <b/>
        <sz val="11"/>
        <rFont val="Calibri"/>
        <family val="2"/>
        <charset val="1"/>
      </rPr>
      <t>Vegetation section B</t>
    </r>
  </si>
  <si>
    <r>
      <t xml:space="preserve">Stephanie Ford, Jevan Cole, Damien Madden </t>
    </r>
    <r>
      <rPr>
        <b/>
        <sz val="11"/>
        <rFont val="Calibri"/>
        <family val="2"/>
        <charset val="1"/>
      </rPr>
      <t xml:space="preserve">- Vegetation sections B and </t>
    </r>
    <r>
      <rPr>
        <sz val="11"/>
        <rFont val="Calibri"/>
        <family val="2"/>
        <charset val="1"/>
      </rPr>
      <t>C</t>
    </r>
  </si>
  <si>
    <r>
      <t xml:space="preserve">Stephanie Ford, Jess Mackie - </t>
    </r>
    <r>
      <rPr>
        <b/>
        <sz val="11"/>
        <rFont val="Calibri"/>
        <family val="2"/>
        <charset val="1"/>
      </rPr>
      <t>Vegetation section A</t>
    </r>
  </si>
  <si>
    <t>tiger grass</t>
  </si>
  <si>
    <t>brigalow</t>
  </si>
  <si>
    <t>Callicarpa pedunculata</t>
  </si>
  <si>
    <t>?Caney shrub/climber with yellow flowers, escapee</t>
    <phoneticPr fontId="6" type="noConversion"/>
  </si>
  <si>
    <t>E SHRUB</t>
    <phoneticPr fontId="6" type="noConversion"/>
  </si>
  <si>
    <t>A</t>
    <phoneticPr fontId="6" type="noConversion"/>
  </si>
  <si>
    <t>*</t>
    <phoneticPr fontId="6" type="noConversion"/>
  </si>
  <si>
    <t>s</t>
    <phoneticPr fontId="6" type="noConversion"/>
  </si>
  <si>
    <t>r</t>
    <phoneticPr fontId="6" type="noConversion"/>
  </si>
  <si>
    <t>?Diploglottis campbelli</t>
    <phoneticPr fontId="6" type="noConversion"/>
  </si>
  <si>
    <t>native tamarind</t>
    <phoneticPr fontId="6" type="noConversion"/>
  </si>
  <si>
    <t>N TREE</t>
    <phoneticPr fontId="6" type="noConversion"/>
  </si>
  <si>
    <t>A</t>
    <phoneticPr fontId="6" type="noConversion"/>
  </si>
  <si>
    <t>s</t>
    <phoneticPr fontId="6" type="noConversion"/>
  </si>
  <si>
    <t>r</t>
    <phoneticPr fontId="6" type="noConversion"/>
  </si>
  <si>
    <t>?Large Diploglottis</t>
    <phoneticPr fontId="6" type="noConversion"/>
  </si>
  <si>
    <t>N TREE</t>
    <phoneticPr fontId="6" type="noConversion"/>
  </si>
  <si>
    <t>t</t>
    <phoneticPr fontId="6" type="noConversion"/>
  </si>
  <si>
    <t>o</t>
    <phoneticPr fontId="6" type="noConversion"/>
  </si>
  <si>
    <t>?No.</t>
    <phoneticPr fontId="6" type="noConversion"/>
  </si>
  <si>
    <t>?Large fruit tree</t>
    <phoneticPr fontId="6" type="noConversion"/>
  </si>
  <si>
    <t>A</t>
    <phoneticPr fontId="6" type="noConversion"/>
  </si>
  <si>
    <t>t</t>
    <phoneticPr fontId="6" type="noConversion"/>
  </si>
  <si>
    <t>o</t>
    <phoneticPr fontId="6" type="noConversion"/>
  </si>
  <si>
    <t>?Mystery fern</t>
    <phoneticPr fontId="6" type="noConversion"/>
  </si>
  <si>
    <t>E FERN</t>
    <phoneticPr fontId="6" type="noConversion"/>
  </si>
  <si>
    <t>*</t>
    <phoneticPr fontId="6" type="noConversion"/>
  </si>
  <si>
    <t>g</t>
    <phoneticPr fontId="6" type="noConversion"/>
  </si>
  <si>
    <t>r</t>
    <phoneticPr fontId="6" type="noConversion"/>
  </si>
  <si>
    <t>?Native palmate leaf rusty tip</t>
    <phoneticPr fontId="6" type="noConversion"/>
  </si>
  <si>
    <t>N TREE</t>
    <phoneticPr fontId="6" type="noConversion"/>
  </si>
  <si>
    <t>s</t>
    <phoneticPr fontId="6" type="noConversion"/>
  </si>
  <si>
    <t>r</t>
    <phoneticPr fontId="6" type="noConversion"/>
  </si>
  <si>
    <t>?Palm tree stripy trunk</t>
    <phoneticPr fontId="6" type="noConversion"/>
  </si>
  <si>
    <t>A</t>
    <phoneticPr fontId="6" type="noConversion"/>
  </si>
  <si>
    <t>r</t>
    <phoneticPr fontId="6" type="noConversion"/>
  </si>
  <si>
    <t>?Pinnate attractive greyish leaf tree</t>
    <phoneticPr fontId="6" type="noConversion"/>
  </si>
  <si>
    <t>N TREE</t>
    <phoneticPr fontId="6" type="noConversion"/>
  </si>
  <si>
    <t>t</t>
    <phoneticPr fontId="6" type="noConversion"/>
  </si>
  <si>
    <t>?Pouteria australis</t>
    <phoneticPr fontId="6" type="noConversion"/>
  </si>
  <si>
    <t>N TREE</t>
    <phoneticPr fontId="6" type="noConversion"/>
  </si>
  <si>
    <t>o</t>
    <phoneticPr fontId="6" type="noConversion"/>
  </si>
  <si>
    <t>?Randia/tropical fruit tree</t>
    <phoneticPr fontId="6" type="noConversion"/>
  </si>
  <si>
    <t>?Small bright green leaves</t>
    <phoneticPr fontId="6" type="noConversion"/>
  </si>
  <si>
    <t>?Star-shaped leaf arrangement and like Carissa or Gossia</t>
    <phoneticPr fontId="6" type="noConversion"/>
  </si>
  <si>
    <t>N SHRUB</t>
    <phoneticPr fontId="6" type="noConversion"/>
  </si>
  <si>
    <t>?Thickish leaf a bit furry leaf large tree</t>
    <phoneticPr fontId="6" type="noConversion"/>
  </si>
  <si>
    <t>A</t>
    <phoneticPr fontId="6" type="noConversion"/>
  </si>
  <si>
    <t>r</t>
    <phoneticPr fontId="6" type="noConversion"/>
  </si>
  <si>
    <t>A</t>
    <phoneticPr fontId="6" type="noConversion"/>
  </si>
  <si>
    <t>t</t>
    <phoneticPr fontId="6" type="noConversion"/>
  </si>
  <si>
    <t>Acacia harpophylla</t>
    <phoneticPr fontId="6" type="noConversion"/>
  </si>
  <si>
    <t>A</t>
    <phoneticPr fontId="6" type="noConversion"/>
  </si>
  <si>
    <t>s</t>
    <phoneticPr fontId="6" type="noConversion"/>
  </si>
  <si>
    <t>A</t>
    <phoneticPr fontId="6" type="noConversion"/>
  </si>
  <si>
    <t>t</t>
    <phoneticPr fontId="6" type="noConversion"/>
  </si>
  <si>
    <t>r</t>
    <phoneticPr fontId="6" type="noConversion"/>
  </si>
  <si>
    <t>g</t>
    <phoneticPr fontId="6" type="noConversion"/>
  </si>
  <si>
    <t>o</t>
    <phoneticPr fontId="6" type="noConversion"/>
  </si>
  <si>
    <t>t</t>
    <phoneticPr fontId="6" type="noConversion"/>
  </si>
  <si>
    <t>o</t>
    <phoneticPr fontId="6" type="noConversion"/>
  </si>
  <si>
    <t>A</t>
    <phoneticPr fontId="6" type="noConversion"/>
  </si>
  <si>
    <t>o</t>
    <phoneticPr fontId="6" type="noConversion"/>
  </si>
  <si>
    <t>NQ species, weedy</t>
    <phoneticPr fontId="6" type="noConversion"/>
  </si>
  <si>
    <t>r</t>
    <phoneticPr fontId="6" type="noConversion"/>
  </si>
  <si>
    <t>r</t>
    <phoneticPr fontId="6" type="noConversion"/>
  </si>
  <si>
    <t>9 leaflets</t>
    <phoneticPr fontId="6" type="noConversion"/>
  </si>
  <si>
    <t>Aristolochia elegans</t>
    <phoneticPr fontId="6" type="noConversion"/>
  </si>
  <si>
    <t>Dutchman's pipe</t>
    <phoneticPr fontId="6" type="noConversion"/>
  </si>
  <si>
    <t>*</t>
    <phoneticPr fontId="6" type="noConversion"/>
  </si>
  <si>
    <t>?Mystery plant</t>
  </si>
  <si>
    <t>0051</t>
  </si>
  <si>
    <t>?Arytera membranifolia</t>
  </si>
  <si>
    <t>?Bridelia leichhardtii</t>
  </si>
  <si>
    <t>0054</t>
  </si>
  <si>
    <t>?Below car park, rolled petiole, simple leaf</t>
  </si>
  <si>
    <t>0055</t>
  </si>
  <si>
    <t>spreading pale trunk</t>
  </si>
  <si>
    <t>?Pointed large leaf simple, slightly undulating margins</t>
  </si>
  <si>
    <t>0056, 0057</t>
  </si>
  <si>
    <t>dark trunk – “unknown car park 2”</t>
  </si>
  <si>
    <t>Total no. of species:</t>
  </si>
  <si>
    <t>Time:  07:45 to 10:15</t>
  </si>
  <si>
    <t>Location</t>
  </si>
  <si>
    <t>Birds (These are in 'bird order'; please do not rearrange)</t>
  </si>
  <si>
    <t>Bird order counter</t>
  </si>
  <si>
    <t>Section A</t>
  </si>
  <si>
    <t>Section B</t>
  </si>
  <si>
    <t>Section C</t>
  </si>
  <si>
    <t>Habitat</t>
  </si>
  <si>
    <t>Record Type</t>
  </si>
  <si>
    <t>no. seen</t>
  </si>
  <si>
    <t>calls heard</t>
  </si>
  <si>
    <t>flying over</t>
  </si>
  <si>
    <t xml:space="preserve">no. seen </t>
  </si>
  <si>
    <t>Anas superciliosa</t>
  </si>
  <si>
    <t>Pacific Black Duck</t>
  </si>
  <si>
    <t>Threskiornis molucca</t>
  </si>
  <si>
    <t>Australian White Ibis</t>
  </si>
  <si>
    <t>Ocyphaps lophotes</t>
  </si>
  <si>
    <t>Crested Pigeon</t>
  </si>
  <si>
    <t>Dacelo novaeguineae</t>
  </si>
  <si>
    <t>Laughing Kookaburra</t>
  </si>
  <si>
    <t>Trichoglossus moluccanus</t>
  </si>
  <si>
    <t>Rainbow Lorikeet</t>
  </si>
  <si>
    <t>H</t>
  </si>
  <si>
    <t>Trichoglossus chlorolepidotus</t>
  </si>
  <si>
    <t>Scaly-breasted Lorikeet</t>
  </si>
  <si>
    <t>Malurus melanocephalus</t>
  </si>
  <si>
    <t>Red-backed Fairy Wren</t>
  </si>
  <si>
    <t>Manorina melanocephala</t>
  </si>
  <si>
    <t>Noisy Miner</t>
  </si>
  <si>
    <t>Pardalotus striatus</t>
  </si>
  <si>
    <t>Striated Pardalote</t>
  </si>
  <si>
    <t>Sericornis frontalis</t>
  </si>
  <si>
    <t>White-browed Scrubwren</t>
  </si>
  <si>
    <t>Cracticus torquatus</t>
  </si>
  <si>
    <t>Grey Butcherbird</t>
  </si>
  <si>
    <t>Gymnorhina tibicen</t>
  </si>
  <si>
    <t>Australian Magpie</t>
  </si>
  <si>
    <t>Strepera graculina</t>
  </si>
  <si>
    <t>Pied Currawong</t>
  </si>
  <si>
    <t>Grallina cyanoleuca</t>
  </si>
  <si>
    <t>Magpie-lark</t>
  </si>
  <si>
    <t>Corvus orru</t>
  </si>
  <si>
    <t>Torresian Crow</t>
  </si>
  <si>
    <t>Column totals</t>
  </si>
  <si>
    <t xml:space="preserve">Total no. of individual birds seen </t>
  </si>
  <si>
    <t>Total no. of native species seen at site</t>
  </si>
  <si>
    <t>Total exotic</t>
  </si>
  <si>
    <t>Total species across whole site</t>
  </si>
  <si>
    <t>Suspected Spangled Drongo but not confirmed</t>
  </si>
  <si>
    <t>Non-birds</t>
  </si>
  <si>
    <t>Rhinella marina</t>
  </si>
  <si>
    <t>Cane Toad</t>
  </si>
  <si>
    <t>Intellagama lesueurii</t>
  </si>
  <si>
    <t>Eastern Water Dragon</t>
  </si>
  <si>
    <t>Emydura macquarii macquarii</t>
  </si>
  <si>
    <t>Fresh Water Turtle</t>
  </si>
  <si>
    <t>Butterflies</t>
  </si>
  <si>
    <t>Common Egg fly</t>
  </si>
  <si>
    <t>Evening Brown</t>
  </si>
  <si>
    <t xml:space="preserve">Blue Tiger </t>
  </si>
  <si>
    <t>Common Crow</t>
  </si>
  <si>
    <t xml:space="preserve">Orchard </t>
  </si>
  <si>
    <t>Mini mother-in-law’s tongue</t>
  </si>
  <si>
    <t>Sauropus albiflorum</t>
  </si>
  <si>
    <t>collect fruit when grey outer layer peels off</t>
  </si>
  <si>
    <t>Schefflera actinophylla</t>
  </si>
  <si>
    <t>umbrella tree</t>
  </si>
  <si>
    <t>Senna pendula var. glabrata</t>
  </si>
  <si>
    <t>Easter cassia</t>
  </si>
  <si>
    <t>Sesbania cannabina</t>
  </si>
  <si>
    <t>sesbania pea</t>
  </si>
  <si>
    <t>on creek</t>
  </si>
  <si>
    <t>Sida rhombifolia</t>
  </si>
  <si>
    <t>paddy lucerne</t>
  </si>
  <si>
    <t>Solanum americanum</t>
  </si>
  <si>
    <t>glossy nightshade</t>
  </si>
  <si>
    <t>Solanum mauritianum</t>
  </si>
  <si>
    <t>wild tobacco</t>
  </si>
  <si>
    <t>Sonchus oleraceus</t>
  </si>
  <si>
    <t>milk thistle</t>
  </si>
  <si>
    <t>Sorghum halepense</t>
  </si>
  <si>
    <t>Johnson grass</t>
  </si>
  <si>
    <t>Spathodea campanulata</t>
  </si>
  <si>
    <t>African tulip tree</t>
  </si>
  <si>
    <t>Sphagneticola trilobata</t>
  </si>
  <si>
    <t>Singapore daisy</t>
  </si>
  <si>
    <t>dying</t>
  </si>
  <si>
    <t>Stenocarpus sinuatus</t>
  </si>
  <si>
    <t>wheel of fire</t>
  </si>
  <si>
    <t>0035</t>
  </si>
  <si>
    <t>Sterculia quadrifida</t>
  </si>
  <si>
    <t>peanut tree</t>
  </si>
  <si>
    <t>Streblus brunonianus</t>
  </si>
  <si>
    <t>whalebone tree</t>
  </si>
  <si>
    <t>Syagrus romanzoffiana</t>
  </si>
  <si>
    <t>cocos palm</t>
  </si>
  <si>
    <t>Syzygium australe</t>
  </si>
  <si>
    <t>creek lillypilly</t>
  </si>
  <si>
    <t>recurved leaf edges</t>
  </si>
  <si>
    <t>Syzygium francisii</t>
  </si>
  <si>
    <t>giant water gum</t>
  </si>
  <si>
    <t>963, 949</t>
  </si>
  <si>
    <t>0024, 0025</t>
  </si>
  <si>
    <t>Syzygium luehmannii</t>
  </si>
  <si>
    <t>small-leaved lillypilly</t>
  </si>
  <si>
    <t>Syzygium oleosum</t>
  </si>
  <si>
    <t>blue lillypilly</t>
  </si>
  <si>
    <t>?Syzygium paniculatum crenations on leaf</t>
  </si>
  <si>
    <t>Syzygium wilsonii</t>
  </si>
  <si>
    <t>powderpuff lillypilly</t>
  </si>
  <si>
    <t>Tecoma stans</t>
  </si>
  <si>
    <t>yellow bells</t>
  </si>
  <si>
    <t>Thysanolaena maxima</t>
  </si>
  <si>
    <t>Tipuana tipu</t>
  </si>
  <si>
    <t xml:space="preserve">Tithonia diversifolia </t>
  </si>
  <si>
    <t>Japanese sunflower</t>
  </si>
  <si>
    <t>Toechima tenax</t>
  </si>
  <si>
    <t>pitted steelwood</t>
  </si>
  <si>
    <t>Toona ciliata</t>
  </si>
  <si>
    <t>red cedar</t>
  </si>
  <si>
    <t>Tradescantia fluminensis</t>
  </si>
  <si>
    <t>trad</t>
  </si>
  <si>
    <t>Trema tomentosa</t>
  </si>
  <si>
    <t>poison peach</t>
  </si>
  <si>
    <t>Tristaniopsis laurina</t>
  </si>
  <si>
    <t>water gum</t>
  </si>
  <si>
    <t>Urochloa mutica</t>
  </si>
  <si>
    <t>para grass</t>
  </si>
  <si>
    <t>Verbena bonariensis</t>
  </si>
  <si>
    <t>purple top</t>
  </si>
  <si>
    <t>Waterhousea floribunda</t>
  </si>
  <si>
    <t>weeping lillypilly</t>
  </si>
  <si>
    <t>?Opposite leaves, thin and papery, like Auranticarpa, light green</t>
  </si>
  <si>
    <t>distinct venation in the sun</t>
  </si>
  <si>
    <t>?Narrow leaf pale green (alt) bunches</t>
  </si>
  <si>
    <t>?Whorls of 3, wavy margins</t>
  </si>
  <si>
    <t xml:space="preserve">?Lovely green tree, tall and slimish. </t>
  </si>
  <si>
    <t>0033, 0034</t>
  </si>
  <si>
    <t xml:space="preserve">Simple leaf, curved petiole, alternate leaves </t>
  </si>
  <si>
    <t>?Mystery tree</t>
  </si>
  <si>
    <t>0036, 0037</t>
  </si>
  <si>
    <t>Undulaty leaf margins, larger alternate leaves</t>
  </si>
  <si>
    <t>Myrsine variabilis</t>
  </si>
  <si>
    <t>muttonwood</t>
  </si>
  <si>
    <t>?Myrsine variabilis – but opposite leaves</t>
  </si>
  <si>
    <t>Neolitsea dealbata</t>
  </si>
  <si>
    <t>white bolly gum</t>
  </si>
  <si>
    <t>Neonotonia wightii var. wightii</t>
  </si>
  <si>
    <t>glycine</t>
  </si>
  <si>
    <t>Nephrolepis cordifolia</t>
  </si>
  <si>
    <t>fishbone fern</t>
  </si>
  <si>
    <t>E FERN</t>
  </si>
  <si>
    <t>Notelaea longifolia</t>
  </si>
  <si>
    <t>native olive</t>
  </si>
  <si>
    <t>Ochna serrulata</t>
  </si>
  <si>
    <t>mickey mouse bush</t>
  </si>
  <si>
    <t>?Ochrosia – type tree</t>
  </si>
  <si>
    <t>0060?</t>
  </si>
  <si>
    <t>Oplismenus aemulus</t>
  </si>
  <si>
    <t>creeping beard grass</t>
  </si>
  <si>
    <t>Ottochloa gracilima</t>
  </si>
  <si>
    <t>graceful grass</t>
  </si>
  <si>
    <t>Oxalis corniculata</t>
  </si>
  <si>
    <t>yellow wood-sorrel</t>
  </si>
  <si>
    <t>Oxalis debilis var. corymbosa</t>
  </si>
  <si>
    <t>pink shamrock</t>
  </si>
  <si>
    <t>Pararchidendron pruinosum</t>
  </si>
  <si>
    <t>IMGP0018</t>
  </si>
  <si>
    <t>Passiflora edulis</t>
  </si>
  <si>
    <t>passionfruit vine</t>
  </si>
  <si>
    <t>Passiflora suberosa</t>
  </si>
  <si>
    <t>corky passion vine</t>
  </si>
  <si>
    <t>Pavetta australiensis</t>
  </si>
  <si>
    <t>pavetta</t>
  </si>
  <si>
    <t>964, 968</t>
  </si>
  <si>
    <t>Pennisetum purpureum x P.glaucum</t>
  </si>
  <si>
    <t>Barner grass</t>
  </si>
  <si>
    <t>Persicaria decipiens</t>
  </si>
  <si>
    <t>slender knotweed</t>
  </si>
  <si>
    <t>Pittosporum ferrugineum</t>
  </si>
  <si>
    <t>rusty pittosporum</t>
  </si>
  <si>
    <t>949, 1226</t>
  </si>
  <si>
    <t>0021</t>
  </si>
  <si>
    <t>“simple leaf variegated top”  with a Syzygium at 949</t>
  </si>
  <si>
    <t>Pittosporum multiflorum</t>
  </si>
  <si>
    <t>orange thorn</t>
  </si>
  <si>
    <t>Pittosporum revolutum</t>
  </si>
  <si>
    <t>forest pittosporum</t>
  </si>
  <si>
    <t>Planchonella australis</t>
  </si>
  <si>
    <t>black apple</t>
  </si>
  <si>
    <t>960, 1240</t>
  </si>
  <si>
    <t>we had thought Notelaea or Diospyros</t>
  </si>
  <si>
    <t>small</t>
  </si>
  <si>
    <t>Podocarpus elatus</t>
  </si>
  <si>
    <t>brown pine</t>
  </si>
  <si>
    <t>Pouteria australis</t>
  </si>
  <si>
    <t>and near 950</t>
  </si>
  <si>
    <t>Psychotria loniceroides</t>
  </si>
  <si>
    <t>hairy psychotria</t>
  </si>
  <si>
    <t>Psydrax odorata forma buxifolia</t>
  </si>
  <si>
    <t>994, 1227</t>
  </si>
  <si>
    <t>0023</t>
  </si>
  <si>
    <t>IMGP0017</t>
  </si>
  <si>
    <t>Randia moorei</t>
  </si>
  <si>
    <t>spiny gardenia</t>
  </si>
  <si>
    <t>?Rapanea mystery plant</t>
  </si>
  <si>
    <t>Rhodamnia dumicola</t>
  </si>
  <si>
    <t>976, 1235</t>
  </si>
  <si>
    <t>0045, 0046</t>
  </si>
  <si>
    <t>Rhodamnia rubescens</t>
  </si>
  <si>
    <t>0052</t>
  </si>
  <si>
    <t>2m away from gps location recorded. White-ish under leaf</t>
  </si>
  <si>
    <t>Rhodosphaera rhodanthema</t>
  </si>
  <si>
    <t>deep yellowwood</t>
  </si>
  <si>
    <t>934, 935</t>
  </si>
  <si>
    <t>Ricinus communis</t>
  </si>
  <si>
    <t>castor oil plant</t>
  </si>
  <si>
    <t>Rivina humilis</t>
  </si>
  <si>
    <t>coral berry</t>
  </si>
  <si>
    <t>Ruellia tweediana</t>
  </si>
  <si>
    <t>Mexican petunia</t>
  </si>
  <si>
    <t>Sambucus australis</t>
  </si>
  <si>
    <t>native elderberry</t>
  </si>
  <si>
    <t>lines on trunk</t>
  </si>
  <si>
    <t>Sansevieria trifasciata futura</t>
  </si>
  <si>
    <t>?Unknown Gossia</t>
  </si>
  <si>
    <t>Gossia hilli</t>
  </si>
  <si>
    <t>0029</t>
  </si>
  <si>
    <t>Graptophyllum ilicifolium</t>
  </si>
  <si>
    <t>in background in photo</t>
  </si>
  <si>
    <t>Grevillea robusta</t>
  </si>
  <si>
    <t>silky oak</t>
  </si>
  <si>
    <t>fallen, alive; also some still standing upstream of this</t>
  </si>
  <si>
    <t>Guioa semiglauca</t>
  </si>
  <si>
    <t>native quince</t>
  </si>
  <si>
    <t>Harpullia pendula</t>
  </si>
  <si>
    <t>lollybush</t>
  </si>
  <si>
    <t>bleeding heart</t>
  </si>
  <si>
    <t>Homolanthus populifolius</t>
  </si>
  <si>
    <t>many of these are quite tall</t>
  </si>
  <si>
    <t>Ipomoea cairica</t>
  </si>
  <si>
    <t>coastal morning glory</t>
  </si>
  <si>
    <t>Ipomoea indica</t>
  </si>
  <si>
    <t>blue morning glory</t>
  </si>
  <si>
    <t>Jacaranda mimosifolia</t>
  </si>
  <si>
    <t>jacaranda</t>
  </si>
  <si>
    <t>Jagera pseudorhus</t>
  </si>
  <si>
    <t>jagera</t>
  </si>
  <si>
    <t>Juncus usitatus</t>
  </si>
  <si>
    <t>common rush</t>
  </si>
  <si>
    <t>planted at viaduct area</t>
  </si>
  <si>
    <t xml:space="preserve">Justicia betonica </t>
  </si>
  <si>
    <t>shrimp plant</t>
  </si>
  <si>
    <t>veloway side, halfway down</t>
  </si>
  <si>
    <t>Lepiderema pulchella</t>
  </si>
  <si>
    <t>fine-leaved tuckeroo</t>
  </si>
  <si>
    <t>0022</t>
  </si>
  <si>
    <t>near veloway</t>
  </si>
  <si>
    <t>Lantana camara</t>
  </si>
  <si>
    <t>lantana</t>
  </si>
  <si>
    <t>Lepidium virginicum</t>
  </si>
  <si>
    <t>Virginian peppercress</t>
  </si>
  <si>
    <t>Leucaena leucocephala</t>
  </si>
  <si>
    <t>leucaena</t>
  </si>
  <si>
    <t>Lomandra hystrix</t>
  </si>
  <si>
    <t>creek mat-rush</t>
  </si>
  <si>
    <t>Lomandra longifolia</t>
  </si>
  <si>
    <t>mat-rush</t>
  </si>
  <si>
    <t>along bikeway/footpath</t>
  </si>
  <si>
    <t>Lophostemon confertus</t>
  </si>
  <si>
    <t>brush box</t>
  </si>
  <si>
    <t>broken and regrowing</t>
  </si>
  <si>
    <t>Macroptilium lathyroides</t>
  </si>
  <si>
    <t>phasey bean</t>
  </si>
  <si>
    <t>Mallotus philippensis</t>
  </si>
  <si>
    <t>red kamala</t>
  </si>
  <si>
    <t>Malvastrum coromondelianum</t>
  </si>
  <si>
    <t>prickly malvastrum</t>
  </si>
  <si>
    <t>Malvaviscus penduliflorus</t>
  </si>
  <si>
    <t>sleeping hibiscus</t>
  </si>
  <si>
    <t>Megathyrsus maximus</t>
  </si>
  <si>
    <t>green panic</t>
  </si>
  <si>
    <t>d</t>
  </si>
  <si>
    <t>Guinea grass</t>
  </si>
  <si>
    <t>Melaleuca bracteata</t>
  </si>
  <si>
    <t>black tea-tree</t>
  </si>
  <si>
    <t>Melaleuca quinquenervia</t>
  </si>
  <si>
    <t>coastal paperbark</t>
  </si>
  <si>
    <t>mostly downstream</t>
  </si>
  <si>
    <t>Melaleuca salicina</t>
  </si>
  <si>
    <t>willow bottle-brush</t>
  </si>
  <si>
    <t>papery bark</t>
  </si>
  <si>
    <t>Melaleuca styphelioides</t>
  </si>
  <si>
    <t>prickly-leaved paperbark</t>
  </si>
  <si>
    <t>short leaves; more papery than linariifolia</t>
  </si>
  <si>
    <t>Melaleuca viminalis</t>
  </si>
  <si>
    <t>weeping bottle-brush</t>
  </si>
  <si>
    <t>Melia azedarach</t>
  </si>
  <si>
    <t>white cedar</t>
  </si>
  <si>
    <t>Micromelum minutum</t>
  </si>
  <si>
    <t>micromelum</t>
  </si>
  <si>
    <t>0040, 0041</t>
  </si>
  <si>
    <t>large pinnate leaf, white trunk, coffee tree relative. Event area, lower end</t>
  </si>
  <si>
    <t>Mischarytera lautereriana</t>
  </si>
  <si>
    <t>corduroy tamarind</t>
  </si>
  <si>
    <t>Murraya paniculata</t>
  </si>
  <si>
    <t>mock orange</t>
  </si>
  <si>
    <t>native tamarind</t>
  </si>
  <si>
    <t>951, 954</t>
  </si>
  <si>
    <t>Diploglottis campbelli</t>
  </si>
  <si>
    <t>Dolichandra unguis-cati</t>
  </si>
  <si>
    <t>cat's claw</t>
  </si>
  <si>
    <t xml:space="preserve">Doryanthes excelsa </t>
  </si>
  <si>
    <t>gymealily</t>
  </si>
  <si>
    <t>Dyschoriste depressa</t>
  </si>
  <si>
    <t>dyschoriste</t>
  </si>
  <si>
    <t>Dysoxylum fraserianum</t>
  </si>
  <si>
    <t>rose mahogany</t>
  </si>
  <si>
    <t>0026</t>
  </si>
  <si>
    <t>Ehretia acuminata</t>
  </si>
  <si>
    <t>koda</t>
  </si>
  <si>
    <t>Elaeocarpus grandis</t>
  </si>
  <si>
    <t>blue quandong</t>
  </si>
  <si>
    <t>Eriobotrya japonica</t>
  </si>
  <si>
    <t>loquat</t>
  </si>
  <si>
    <t>Erythrina crista-galli</t>
  </si>
  <si>
    <t>coral tree</t>
  </si>
  <si>
    <t>one very large individual</t>
  </si>
  <si>
    <t>Eucalyptus grandis</t>
  </si>
  <si>
    <t>flooded gum</t>
  </si>
  <si>
    <t>one very large and some smaller</t>
  </si>
  <si>
    <t>Eucalyptus microcorys</t>
  </si>
  <si>
    <t>tallowwood</t>
  </si>
  <si>
    <t>Eucalyptus propinqua</t>
  </si>
  <si>
    <t>small-fruited grey gum</t>
  </si>
  <si>
    <t>Eucalyptus siderophloia</t>
  </si>
  <si>
    <t>grey ironbark</t>
  </si>
  <si>
    <t>Eucalyptus tereticornis</t>
  </si>
  <si>
    <t>forest blue gum</t>
  </si>
  <si>
    <t>natural germination</t>
  </si>
  <si>
    <t>Eugenia reinwardtiana</t>
  </si>
  <si>
    <t>989, 1236</t>
  </si>
  <si>
    <t>0047, 0048</t>
  </si>
  <si>
    <t>Ficus benghalensis</t>
  </si>
  <si>
    <t>banyan tree</t>
  </si>
  <si>
    <t>only one specimen but very large</t>
  </si>
  <si>
    <t>Ficus coronata</t>
  </si>
  <si>
    <t>creek sandpaper fig</t>
  </si>
  <si>
    <t>some very large specimens</t>
  </si>
  <si>
    <t>Ficus macrophylla</t>
  </si>
  <si>
    <t>Moreton Bay fig</t>
  </si>
  <si>
    <t>Ficus microcarpa var hilli</t>
  </si>
  <si>
    <t>Ficus obliqua</t>
  </si>
  <si>
    <t>small-leaved fig</t>
  </si>
  <si>
    <t>typical example downstream on veloway side, very rounded leaves</t>
  </si>
  <si>
    <t>Ficus virens</t>
  </si>
  <si>
    <t>white fig</t>
  </si>
  <si>
    <t>940, 946</t>
  </si>
  <si>
    <t>Ficus watkinsiana</t>
  </si>
  <si>
    <t>strangler fig</t>
  </si>
  <si>
    <t>at this GPS point it is growing on a F. macrophylla!</t>
  </si>
  <si>
    <t>Flindersia australis</t>
  </si>
  <si>
    <t>crow's ash</t>
  </si>
  <si>
    <t>Flindersia bennettiana</t>
  </si>
  <si>
    <t>bennett's ash</t>
  </si>
  <si>
    <t>slightly winged petiole; pinnate leaf, some with terminal leaflet</t>
  </si>
  <si>
    <t>Flindersia collina</t>
  </si>
  <si>
    <t>leopard ash</t>
  </si>
  <si>
    <t>Flindersia schottiana</t>
  </si>
  <si>
    <t>cudgerie</t>
  </si>
  <si>
    <t>0049</t>
  </si>
  <si>
    <t>simple leaf variegated top”  with a Syzygium at 949</t>
  </si>
  <si>
    <t>Galinsoga parviflora</t>
  </si>
  <si>
    <t>yellowweed</t>
  </si>
  <si>
    <t>spiked cudweed</t>
  </si>
  <si>
    <t>Geitonoplesium cymosum</t>
  </si>
  <si>
    <t>scrambling lily</t>
  </si>
  <si>
    <t>This has a small petiole, as opposed to Eustrephus which has none.</t>
  </si>
  <si>
    <t>Glochidion ferdinandi</t>
  </si>
  <si>
    <t>cheese tree</t>
  </si>
  <si>
    <t>Glycine tabacina</t>
  </si>
  <si>
    <t>native glycine</t>
  </si>
  <si>
    <t>Glochidion sumanatrum</t>
  </si>
  <si>
    <t>large-leaved cheese tree</t>
  </si>
  <si>
    <t>?Gossia or Syzygium leuhmannii</t>
  </si>
  <si>
    <t>ivory curl tree</t>
  </si>
  <si>
    <t>Bursaria spinosa</t>
  </si>
  <si>
    <t xml:space="preserve">Caesalpinia ferrea </t>
  </si>
  <si>
    <t>leopard tree</t>
  </si>
  <si>
    <t>Callisia repens</t>
  </si>
  <si>
    <t>hanging basket plant</t>
  </si>
  <si>
    <t>a</t>
  </si>
  <si>
    <t>Calyptocarpus vialis</t>
  </si>
  <si>
    <t>creeping cinderella weed</t>
  </si>
  <si>
    <t>N GRASS</t>
  </si>
  <si>
    <t>Cardiospermum grandiflorum</t>
  </si>
  <si>
    <t>balloon vine</t>
  </si>
  <si>
    <t>Carex appressa</t>
  </si>
  <si>
    <t>tall sedge</t>
  </si>
  <si>
    <t>N SEDGE</t>
  </si>
  <si>
    <t>Cassia brewsterii</t>
  </si>
  <si>
    <t>Castanospermum australe</t>
  </si>
  <si>
    <t>blackbean</t>
  </si>
  <si>
    <t>938 is the most downstream one</t>
  </si>
  <si>
    <t>Casuarina cunninghamiana</t>
  </si>
  <si>
    <t>river she-oak</t>
  </si>
  <si>
    <t>Casuarina glauca</t>
  </si>
  <si>
    <t>swamp oak</t>
  </si>
  <si>
    <t>Cayratia clematidea</t>
  </si>
  <si>
    <t>slender grape</t>
  </si>
  <si>
    <t>N VINE</t>
  </si>
  <si>
    <t>Celtis sinensis</t>
  </si>
  <si>
    <t>Chinese elm</t>
  </si>
  <si>
    <t>Cestrum parqui</t>
  </si>
  <si>
    <t>green cestrum</t>
  </si>
  <si>
    <t>Chamaedorea seifrizii</t>
  </si>
  <si>
    <t>bamboo palm</t>
  </si>
  <si>
    <t>Christella dentata</t>
  </si>
  <si>
    <t>binung</t>
  </si>
  <si>
    <t>Cinnamomum camphora</t>
  </si>
  <si>
    <t>camphor laurel</t>
  </si>
  <si>
    <t>Cinnamomum oliveri</t>
  </si>
  <si>
    <t>0038</t>
  </si>
  <si>
    <t>Colocasia esculenta</t>
  </si>
  <si>
    <t>taro</t>
  </si>
  <si>
    <t>along creek</t>
  </si>
  <si>
    <t>Commelina diffusa</t>
  </si>
  <si>
    <t>native wandering jew</t>
  </si>
  <si>
    <t>Conyza sumatrensis</t>
  </si>
  <si>
    <t>fleabane</t>
  </si>
  <si>
    <t>Cordyline petiolaris</t>
  </si>
  <si>
    <t>cordyline</t>
  </si>
  <si>
    <t>Cordyline rubra</t>
  </si>
  <si>
    <t>Corymbia citriodora variegata</t>
  </si>
  <si>
    <t>spotted gum</t>
  </si>
  <si>
    <t>Corymbia intermedia</t>
  </si>
  <si>
    <t>pink bloodwood</t>
  </si>
  <si>
    <t>Crassocephalum crepidioides</t>
  </si>
  <si>
    <t>thickhead</t>
  </si>
  <si>
    <t>Crinum pedunculatum</t>
  </si>
  <si>
    <t>river lily, swamp lily</t>
  </si>
  <si>
    <t xml:space="preserve">Croton insularis </t>
  </si>
  <si>
    <t>1225, 990</t>
  </si>
  <si>
    <t>Cryptocarya glaucescens</t>
  </si>
  <si>
    <t>jackwood</t>
  </si>
  <si>
    <t>IMGP0019, 0020, 0053</t>
  </si>
  <si>
    <t>Cryptocarya obovata</t>
  </si>
  <si>
    <t>pepperberry</t>
  </si>
  <si>
    <t>Cryptocarya triplinervis var. triplinervis</t>
  </si>
  <si>
    <t>hairy three-veined laurel</t>
  </si>
  <si>
    <t>943, 944</t>
  </si>
  <si>
    <t>also 962</t>
  </si>
  <si>
    <t>Cupaniopsis anarcardioides</t>
  </si>
  <si>
    <t>tuckeroo</t>
  </si>
  <si>
    <t>939 is most downstream, large one.</t>
  </si>
  <si>
    <t>Cupaniopsis parvifolia</t>
  </si>
  <si>
    <t>small-leaved tuckeroo</t>
  </si>
  <si>
    <t>dry rainforest species</t>
  </si>
  <si>
    <t>Cyclophyllum longipetalum</t>
  </si>
  <si>
    <t>Cyclospermum leptophyllum</t>
  </si>
  <si>
    <t>carrot weed</t>
  </si>
  <si>
    <t>E SEDGE</t>
  </si>
  <si>
    <t>Cyperus involucratus</t>
  </si>
  <si>
    <t>umbrella sedge</t>
  </si>
  <si>
    <t>Davidsonia pruriens</t>
  </si>
  <si>
    <t>Davidson plum</t>
  </si>
  <si>
    <t>Decaspermum humile</t>
  </si>
  <si>
    <t>silky myrtle</t>
  </si>
  <si>
    <t>0030, 0031</t>
  </si>
  <si>
    <t>silky new growth</t>
  </si>
  <si>
    <t>?Diospyros</t>
  </si>
  <si>
    <t>0062, 0063</t>
  </si>
  <si>
    <t>Diploglottis australis</t>
  </si>
  <si>
    <t xml:space="preserve">Acacia leiocalyx </t>
  </si>
  <si>
    <t>Acacia melanoxylon</t>
  </si>
  <si>
    <t>Acmena ingens</t>
  </si>
  <si>
    <t>Acmena smithii</t>
  </si>
  <si>
    <t>lilly pilly</t>
  </si>
  <si>
    <t>f</t>
  </si>
  <si>
    <t>There is a small-leaf and a large-leaf form</t>
  </si>
  <si>
    <t>N FERN</t>
  </si>
  <si>
    <t>Agathis robusta</t>
  </si>
  <si>
    <t>kauri pine</t>
  </si>
  <si>
    <t>near car park</t>
  </si>
  <si>
    <t>Ageratum houstonianum</t>
  </si>
  <si>
    <t>blue top</t>
  </si>
  <si>
    <t>E HERB</t>
  </si>
  <si>
    <t>*</t>
  </si>
  <si>
    <t>g</t>
  </si>
  <si>
    <t>o</t>
  </si>
  <si>
    <t>at viaduct</t>
  </si>
  <si>
    <t>Alchornea ilicifolia</t>
  </si>
  <si>
    <t>native holly</t>
  </si>
  <si>
    <t>N SHRUB</t>
  </si>
  <si>
    <t>near Sauropus at 987</t>
  </si>
  <si>
    <t>Alectryon connatus</t>
  </si>
  <si>
    <t>small-leaved alectryon</t>
  </si>
  <si>
    <t>Alectryon tomentosus</t>
  </si>
  <si>
    <t>hairy alectryon</t>
  </si>
  <si>
    <t>0053</t>
  </si>
  <si>
    <t>Allocasuarina littoralis</t>
  </si>
  <si>
    <t>black she-oak</t>
  </si>
  <si>
    <t>Alphitonia excelsa</t>
  </si>
  <si>
    <t>red ash</t>
  </si>
  <si>
    <t>Alpinia caerula</t>
  </si>
  <si>
    <t>native ginger</t>
  </si>
  <si>
    <t>N HERB</t>
  </si>
  <si>
    <t>Anredera cordifolia</t>
  </si>
  <si>
    <t>madeira vine</t>
  </si>
  <si>
    <t>E VINE</t>
  </si>
  <si>
    <t>DECW</t>
  </si>
  <si>
    <t>Araucaria bidwilli</t>
  </si>
  <si>
    <t>bunya pine</t>
  </si>
  <si>
    <t>Araucaria cunninghamii</t>
  </si>
  <si>
    <t>hoop pine</t>
  </si>
  <si>
    <t>most downstream one is at 950</t>
  </si>
  <si>
    <t>Araucaria heterophylla</t>
  </si>
  <si>
    <t>Norfolk Island pine</t>
  </si>
  <si>
    <t>E TREE</t>
  </si>
  <si>
    <t>Archontophoenix alexandrae</t>
  </si>
  <si>
    <t>Alexander palm</t>
  </si>
  <si>
    <t>species from NQ, becoming weedy.  This species has white scale under its leaves.</t>
  </si>
  <si>
    <t>Archontophoenix cunninghamiana</t>
  </si>
  <si>
    <t>Bangalow palm</t>
  </si>
  <si>
    <t>Argyrodendron actinophyllum ssp actinophyllum</t>
  </si>
  <si>
    <t>black booyong</t>
  </si>
  <si>
    <t>Argyrodendron trifoliolatum</t>
  </si>
  <si>
    <t>white booyong</t>
  </si>
  <si>
    <t>silver underside</t>
  </si>
  <si>
    <t>Arytera distylis</t>
  </si>
  <si>
    <t>twin-leaved coogera</t>
  </si>
  <si>
    <t>957, 1234</t>
  </si>
  <si>
    <t>0042, 0043, 0044</t>
  </si>
  <si>
    <t>we had thought it might be a Mischocarpus.  There’s another one near the banyan tree</t>
  </si>
  <si>
    <t>E SHRUB</t>
  </si>
  <si>
    <t>Asparagus africanus</t>
  </si>
  <si>
    <t>climbing asparagus fern</t>
  </si>
  <si>
    <t>Asparagus macowanii var. zuluensis</t>
  </si>
  <si>
    <t>ming asparagus fern</t>
  </si>
  <si>
    <t>Atalaya salicifolia</t>
  </si>
  <si>
    <t>Auranticarpa rhombifolia</t>
  </si>
  <si>
    <t>0039</t>
  </si>
  <si>
    <t>E GRASS</t>
  </si>
  <si>
    <t>Backhousia myrtifolia</t>
  </si>
  <si>
    <t>grey myrtle</t>
  </si>
  <si>
    <t>Barklya syringifolia</t>
  </si>
  <si>
    <t>0032</t>
  </si>
  <si>
    <t>Bauhinia variegata</t>
  </si>
  <si>
    <t>butterfly tree</t>
  </si>
  <si>
    <t>Bidens pilosa</t>
  </si>
  <si>
    <t>cobbler's pegs</t>
  </si>
  <si>
    <t>Brachychiton acerifolius</t>
  </si>
  <si>
    <t>flame tree</t>
  </si>
  <si>
    <t>Brachychiton populneus</t>
  </si>
  <si>
    <t>kurrajong</t>
  </si>
  <si>
    <t>Breynia oblongifolia</t>
  </si>
  <si>
    <t>false coffee bush</t>
  </si>
  <si>
    <t>Buckinghamia celsisima</t>
  </si>
  <si>
    <t>Section B: Lomandra, Ginger. Section C: Lomandra</t>
  </si>
  <si>
    <t>Native annual grass, herbs and forbs - presence/absence</t>
  </si>
  <si>
    <t>A</t>
  </si>
  <si>
    <t xml:space="preserve">Section B: Persicaria </t>
  </si>
  <si>
    <t>Native Shrubs (&lt; 1m height) - presence/absence</t>
  </si>
  <si>
    <t>Non-native Shrubs (&lt; 1m height) - presence/absence</t>
  </si>
  <si>
    <t>Section B: Small Celtis. Section C: Young Celtis, Ochna</t>
  </si>
  <si>
    <t>Non-native Grass Cover - presence/absence</t>
  </si>
  <si>
    <t>Non-native Herbs and Forbs Cover - presence/absence</t>
  </si>
  <si>
    <t>Non-aquatic sedges - presence/absence</t>
  </si>
  <si>
    <t>Ferns - presence/absence</t>
  </si>
  <si>
    <t>Litter and Log Cover - presence/absence</t>
  </si>
  <si>
    <t>Bare Ground - presence/absence</t>
  </si>
  <si>
    <t>Rock - presence/absence</t>
  </si>
  <si>
    <t>Section C: Drain area</t>
  </si>
  <si>
    <t>TOTAL GROUNDCOVER</t>
  </si>
  <si>
    <r>
      <rPr>
        <b/>
        <sz val="12"/>
        <rFont val="Calibri"/>
        <family val="2"/>
        <charset val="1"/>
      </rPr>
      <t>Species Richness</t>
    </r>
    <r>
      <rPr>
        <sz val="9"/>
        <color rgb="FF000000"/>
        <rFont val="Calibri"/>
        <family val="2"/>
        <charset val="1"/>
      </rPr>
      <t>- these figures come from counts on the "Veg type" column on the Vegetation sheet</t>
    </r>
  </si>
  <si>
    <t>Trees - native</t>
  </si>
  <si>
    <t>Trees – exotic</t>
  </si>
  <si>
    <t>Shrubs - native</t>
  </si>
  <si>
    <t>Shrubs – exotic</t>
  </si>
  <si>
    <t>Grasses – native</t>
  </si>
  <si>
    <t>Grasses – exotic</t>
  </si>
  <si>
    <t>Herbs – native</t>
  </si>
  <si>
    <t>Herbs – exotic</t>
  </si>
  <si>
    <t>Ferns – native</t>
  </si>
  <si>
    <t>Ferns – exotic</t>
  </si>
  <si>
    <t>Mistletoes</t>
  </si>
  <si>
    <t>Sedges – native</t>
  </si>
  <si>
    <t>Sedges – exotic</t>
  </si>
  <si>
    <t>Vines – native</t>
  </si>
  <si>
    <t>Vines – exotic</t>
  </si>
  <si>
    <t>Total Native Species</t>
  </si>
  <si>
    <t>Total Exotic Species</t>
  </si>
  <si>
    <t>Total Species in section</t>
  </si>
  <si>
    <t>Declared Weeds</t>
  </si>
  <si>
    <r>
      <rPr>
        <b/>
        <sz val="11"/>
        <rFont val="Calibri"/>
        <family val="2"/>
        <charset val="1"/>
      </rPr>
      <t>Total plant species on site</t>
    </r>
    <r>
      <rPr>
        <sz val="9"/>
        <color rgb="FF000000"/>
        <rFont val="Calibri"/>
        <family val="2"/>
        <charset val="1"/>
      </rPr>
      <t>(from a count of the "site species counter" column on the Veg sheet)</t>
    </r>
  </si>
  <si>
    <t>Other Habitat Resources</t>
  </si>
  <si>
    <t>No of fallen logs &gt;10 cm diameter</t>
  </si>
  <si>
    <t>Estimate length of fallen logs (in metres)</t>
  </si>
  <si>
    <t>No. of arboreal termite nests</t>
  </si>
  <si>
    <t>Section B: plus 1 ground termite nest. Section C: holes in bank- nests of pardalotes</t>
  </si>
  <si>
    <t>Scientific Name</t>
  </si>
  <si>
    <t>Common Name</t>
  </si>
  <si>
    <t>Veg type</t>
  </si>
  <si>
    <t>Declared Weed?</t>
  </si>
  <si>
    <t>Section</t>
  </si>
  <si>
    <t>Exotic</t>
  </si>
  <si>
    <t>Ground layer</t>
  </si>
  <si>
    <t>Shrub layer</t>
  </si>
  <si>
    <t>Tree Layer</t>
  </si>
  <si>
    <t>Density (dafor)</t>
  </si>
  <si>
    <t>GPS points</t>
  </si>
  <si>
    <t>N TREE</t>
  </si>
  <si>
    <t>black wattle</t>
  </si>
  <si>
    <t>Acacia disparrima</t>
  </si>
  <si>
    <t>hickory wattle</t>
  </si>
  <si>
    <t>B</t>
  </si>
  <si>
    <t>t</t>
  </si>
  <si>
    <t>r</t>
  </si>
  <si>
    <t>C</t>
  </si>
  <si>
    <t>s</t>
  </si>
  <si>
    <t xml:space="preserve">Acacia fimbriata </t>
  </si>
  <si>
    <t>Brisbane wattle</t>
  </si>
  <si>
    <t>Acacia harpophylla</t>
  </si>
  <si>
    <t>0027, 0028</t>
  </si>
  <si>
    <t>BASELINE DATA SHEET</t>
  </si>
  <si>
    <t>Greenslopes DCP site</t>
  </si>
  <si>
    <t>DATE</t>
  </si>
  <si>
    <t>DATA COLLECTOR(S)</t>
  </si>
  <si>
    <t>TIME</t>
  </si>
  <si>
    <t>SITE ID</t>
  </si>
  <si>
    <t>DCP</t>
  </si>
  <si>
    <t>SLOPE</t>
  </si>
  <si>
    <t>Variable: Section A moderate to steep; Section B gentle; Section C gentle-moderate-steep</t>
  </si>
  <si>
    <t>ASPECT</t>
  </si>
  <si>
    <t>Western</t>
  </si>
  <si>
    <t>SLOPE SHAPE (IE:flat)</t>
  </si>
  <si>
    <t>See Above</t>
  </si>
  <si>
    <t>SOIL TYPE</t>
  </si>
  <si>
    <t>Alluvial in Section B;  Section A and C gravelly red and yellow loamy top soils over clay</t>
  </si>
  <si>
    <t>BANK HEALTH (0 TO 3; 0 POOR: 3 GOOD)</t>
  </si>
  <si>
    <t>0 HIGHLY ERODED AND NARROW</t>
  </si>
  <si>
    <t>1 NARROW BANK; TREES, MIN VEG</t>
  </si>
  <si>
    <t>2 AVG HEALTH AND WIDTH</t>
  </si>
  <si>
    <t>3 GOOD HEALTH AND WIDTH</t>
  </si>
  <si>
    <t>TEMPERATURE - MIN</t>
  </si>
  <si>
    <t>TEMPERATURE - MAX</t>
  </si>
  <si>
    <t>RAIN (mm)</t>
  </si>
  <si>
    <t>Overall site description</t>
  </si>
  <si>
    <t>Site of significant natural channel design project in 2000; present monitoring site includes phase 1 (completed) and phase 2 (not revegetated), and northern edge area.</t>
  </si>
  <si>
    <t>Sections of site; brief description</t>
  </si>
  <si>
    <t>Section A: Area upstream; little weed control or replanting done here. Steep creek banks and weeds including exotic species.</t>
  </si>
  <si>
    <t>Section B: Downstream section; significant works completed c.2000. Canopy of native tree species. Creek includes pools and riffles.</t>
  </si>
  <si>
    <t>BioCondition Plot</t>
  </si>
  <si>
    <t>AVERAGE or TOTAL FOR WHOLE SITE</t>
  </si>
  <si>
    <t>SECTION A</t>
  </si>
  <si>
    <t>SECTION B</t>
  </si>
  <si>
    <t>SECTION C</t>
  </si>
  <si>
    <t>Comments</t>
  </si>
  <si>
    <t>Tree Canopy (T) - presence/absence</t>
  </si>
  <si>
    <t>P</t>
  </si>
  <si>
    <t>P 54%</t>
  </si>
  <si>
    <t>T Cover (%) (nearmap as a tool as well) OPEN, PARTIAL, CLOSED</t>
  </si>
  <si>
    <t>P 34%</t>
  </si>
  <si>
    <t>T Tree Health (1 to 5: Dead to Good)</t>
  </si>
  <si>
    <t>Section B: 2 large non-native trees</t>
  </si>
  <si>
    <t>Shrub (S1 or S2) - presence/absence</t>
  </si>
  <si>
    <t xml:space="preserve">P  </t>
  </si>
  <si>
    <t>Shrub Layer (S1 or S2) Cover (%)</t>
  </si>
  <si>
    <t>Median DBH</t>
  </si>
  <si>
    <t>No. of Eucalypts &gt;30cm dbh</t>
  </si>
  <si>
    <t>No. of non-Eucalypts &gt;20 cm dbh</t>
  </si>
  <si>
    <t>Recruitment of Woody Species (0 to 3: nil to considerable)</t>
  </si>
  <si>
    <t>Connectivity measure (distance apart) (0 to 3: nil to considerable)</t>
  </si>
  <si>
    <t>GROUNDCOVER</t>
  </si>
  <si>
    <t>Native Perennial Grass Cover -  presence/absence</t>
  </si>
  <si>
    <t>Section B: Oplismenus, Section C: Ottochloa</t>
  </si>
  <si>
    <t>Native Perennial Forbs Cover - presence/absence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</si>
</sst>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dd\-mmm\-yy"/>
    <numFmt numFmtId="166" formatCode="[$-409]h:mm\ AM/PM;@"/>
    <numFmt numFmtId="167" formatCode="0.0"/>
  </numFmts>
  <fonts count="18">
    <font>
      <sz val="11"/>
      <name val="新細明體"/>
      <family val="2"/>
      <charset val="1"/>
    </font>
    <font>
      <b/>
      <sz val="11"/>
      <name val="新細明體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9"/>
      <name val="Calibri"/>
      <family val="2"/>
      <charset val="1"/>
    </font>
    <font>
      <sz val="9"/>
      <color indexed="8"/>
      <name val="Calibri"/>
      <family val="2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i/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1"/>
    </font>
    <font>
      <sz val="20"/>
      <name val="Calibri"/>
      <family val="2"/>
      <scheme val="minor"/>
    </font>
    <font>
      <sz val="9"/>
      <color rgb="FF000000"/>
      <name val="Calibri"/>
      <family val="2"/>
      <charset val="1"/>
    </font>
    <font>
      <sz val="8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F2DCDB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4"/>
        <b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9" fontId="4" fillId="0" borderId="8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wrapText="1"/>
    </xf>
    <xf numFmtId="0" fontId="0" fillId="0" borderId="13" xfId="0" applyFont="1" applyBorder="1"/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6" xfId="0" applyFont="1" applyBorder="1"/>
    <xf numFmtId="0" fontId="4" fillId="0" borderId="12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3" fillId="0" borderId="0" xfId="1" applyFont="1" applyAlignment="1">
      <alignment horizontal="center" vertical="top" textRotation="180"/>
    </xf>
    <xf numFmtId="0" fontId="3" fillId="0" borderId="0" xfId="0" applyFont="1" applyAlignment="1">
      <alignment wrapText="1"/>
    </xf>
    <xf numFmtId="0" fontId="2" fillId="0" borderId="1" xfId="0" applyFont="1" applyBorder="1" applyAlignment="1"/>
    <xf numFmtId="0" fontId="0" fillId="0" borderId="1" xfId="0" applyFont="1" applyBorder="1" applyAlignment="1"/>
    <xf numFmtId="0" fontId="7" fillId="0" borderId="1" xfId="0" applyFont="1" applyBorder="1" applyAlignment="1">
      <alignment wrapText="1"/>
    </xf>
    <xf numFmtId="0" fontId="4" fillId="0" borderId="0" xfId="1" applyFont="1" applyAlignment="1">
      <alignment horizontal="center"/>
    </xf>
    <xf numFmtId="0" fontId="0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0" fillId="2" borderId="0" xfId="0" applyFill="1"/>
    <xf numFmtId="0" fontId="9" fillId="0" borderId="1" xfId="1" applyFont="1" applyBorder="1" applyAlignment="1"/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9" xfId="1" applyFont="1" applyBorder="1" applyAlignment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0" fillId="0" borderId="20" xfId="0" applyBorder="1"/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6" fontId="4" fillId="0" borderId="1" xfId="0" applyNumberFormat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top"/>
    </xf>
    <xf numFmtId="0" fontId="3" fillId="0" borderId="21" xfId="0" applyFont="1" applyBorder="1" applyAlignment="1">
      <alignment horizontal="left"/>
    </xf>
    <xf numFmtId="0" fontId="0" fillId="0" borderId="22" xfId="0" applyBorder="1"/>
    <xf numFmtId="166" fontId="11" fillId="0" borderId="1" xfId="0" applyNumberFormat="1" applyFont="1" applyBorder="1"/>
    <xf numFmtId="167" fontId="4" fillId="0" borderId="1" xfId="0" applyNumberFormat="1" applyFont="1" applyBorder="1" applyAlignment="1">
      <alignment horizontal="right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49" fontId="12" fillId="3" borderId="8" xfId="0" applyNumberFormat="1" applyFont="1" applyFill="1" applyBorder="1" applyAlignment="1">
      <alignment wrapText="1"/>
    </xf>
    <xf numFmtId="0" fontId="12" fillId="3" borderId="12" xfId="0" applyFont="1" applyFill="1" applyBorder="1"/>
    <xf numFmtId="0" fontId="12" fillId="3" borderId="0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8" xfId="0" applyFont="1" applyFill="1" applyBorder="1"/>
    <xf numFmtId="49" fontId="11" fillId="3" borderId="8" xfId="0" applyNumberFormat="1" applyFont="1" applyFill="1" applyBorder="1"/>
    <xf numFmtId="0" fontId="11" fillId="3" borderId="0" xfId="0" applyFont="1" applyFill="1" applyBorder="1"/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wrapText="1"/>
    </xf>
    <xf numFmtId="0" fontId="11" fillId="4" borderId="8" xfId="0" applyFont="1" applyFill="1" applyBorder="1"/>
    <xf numFmtId="49" fontId="11" fillId="4" borderId="8" xfId="0" applyNumberFormat="1" applyFont="1" applyFill="1" applyBorder="1"/>
    <xf numFmtId="0" fontId="11" fillId="3" borderId="0" xfId="0" applyFont="1" applyFill="1"/>
    <xf numFmtId="0" fontId="11" fillId="4" borderId="0" xfId="0" applyFont="1" applyFill="1"/>
    <xf numFmtId="0" fontId="11" fillId="4" borderId="0" xfId="0" applyFont="1" applyFill="1" applyBorder="1"/>
    <xf numFmtId="0" fontId="11" fillId="0" borderId="0" xfId="0" applyFont="1" applyFill="1" applyBorder="1"/>
    <xf numFmtId="0" fontId="11" fillId="0" borderId="1" xfId="0" applyFont="1" applyFill="1" applyBorder="1"/>
    <xf numFmtId="0" fontId="11" fillId="0" borderId="28" xfId="0" applyFont="1" applyBorder="1"/>
    <xf numFmtId="49" fontId="11" fillId="0" borderId="0" xfId="0" applyNumberFormat="1" applyFont="1"/>
    <xf numFmtId="0" fontId="11" fillId="0" borderId="5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3" borderId="23" xfId="0" applyFont="1" applyFill="1" applyBorder="1"/>
    <xf numFmtId="0" fontId="11" fillId="0" borderId="1" xfId="0" applyFont="1" applyBorder="1"/>
    <xf numFmtId="0" fontId="11" fillId="4" borderId="23" xfId="0" applyFont="1" applyFill="1" applyBorder="1"/>
    <xf numFmtId="0" fontId="11" fillId="5" borderId="23" xfId="0" applyFont="1" applyFill="1" applyBorder="1"/>
    <xf numFmtId="0" fontId="11" fillId="3" borderId="28" xfId="0" applyFont="1" applyFill="1" applyBorder="1"/>
    <xf numFmtId="0" fontId="11" fillId="3" borderId="25" xfId="0" applyFont="1" applyFill="1" applyBorder="1"/>
    <xf numFmtId="0" fontId="11" fillId="3" borderId="26" xfId="0" applyFont="1" applyFill="1" applyBorder="1"/>
    <xf numFmtId="0" fontId="11" fillId="3" borderId="23" xfId="0" applyFont="1" applyFill="1" applyBorder="1" applyAlignment="1">
      <alignment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/>
    <xf numFmtId="0" fontId="11" fillId="0" borderId="1" xfId="0" applyFont="1" applyBorder="1" applyAlignment="1">
      <alignment wrapText="1"/>
    </xf>
    <xf numFmtId="0" fontId="11" fillId="3" borderId="24" xfId="0" applyFont="1" applyFill="1" applyBorder="1" applyAlignment="1">
      <alignment wrapText="1"/>
    </xf>
    <xf numFmtId="0" fontId="11" fillId="4" borderId="23" xfId="0" applyFont="1" applyFill="1" applyBorder="1" applyAlignment="1">
      <alignment wrapText="1"/>
    </xf>
    <xf numFmtId="0" fontId="11" fillId="3" borderId="25" xfId="0" applyFont="1" applyFill="1" applyBorder="1" applyAlignment="1">
      <alignment wrapText="1"/>
    </xf>
    <xf numFmtId="0" fontId="11" fillId="0" borderId="8" xfId="0" applyFont="1" applyBorder="1"/>
    <xf numFmtId="49" fontId="11" fillId="3" borderId="24" xfId="0" applyNumberFormat="1" applyFont="1" applyFill="1" applyBorder="1"/>
    <xf numFmtId="49" fontId="11" fillId="3" borderId="23" xfId="0" applyNumberFormat="1" applyFont="1" applyFill="1" applyBorder="1"/>
    <xf numFmtId="49" fontId="11" fillId="4" borderId="23" xfId="0" applyNumberFormat="1" applyFont="1" applyFill="1" applyBorder="1"/>
    <xf numFmtId="3" fontId="11" fillId="0" borderId="8" xfId="0" applyNumberFormat="1" applyFont="1" applyBorder="1"/>
    <xf numFmtId="49" fontId="11" fillId="3" borderId="25" xfId="0" applyNumberFormat="1" applyFont="1" applyFill="1" applyBorder="1"/>
    <xf numFmtId="0" fontId="15" fillId="0" borderId="0" xfId="0" applyFont="1" applyAlignment="1">
      <alignment wrapText="1"/>
    </xf>
    <xf numFmtId="0" fontId="12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1" fillId="3" borderId="23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1" fillId="4" borderId="23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3" borderId="29" xfId="0" applyFont="1" applyFill="1" applyBorder="1"/>
    <xf numFmtId="0" fontId="11" fillId="3" borderId="30" xfId="0" applyFont="1" applyFill="1" applyBorder="1"/>
    <xf numFmtId="0" fontId="11" fillId="3" borderId="30" xfId="0" applyFont="1" applyFill="1" applyBorder="1" applyAlignment="1">
      <alignment wrapText="1"/>
    </xf>
    <xf numFmtId="0" fontId="11" fillId="3" borderId="28" xfId="0" applyFont="1" applyFill="1" applyBorder="1" applyAlignment="1">
      <alignment horizontal="right"/>
    </xf>
    <xf numFmtId="0" fontId="11" fillId="3" borderId="28" xfId="0" applyFont="1" applyFill="1" applyBorder="1" applyAlignment="1">
      <alignment wrapText="1"/>
    </xf>
    <xf numFmtId="0" fontId="11" fillId="3" borderId="28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/>
    </xf>
    <xf numFmtId="0" fontId="11" fillId="5" borderId="28" xfId="0" applyFont="1" applyFill="1" applyBorder="1"/>
    <xf numFmtId="0" fontId="11" fillId="4" borderId="28" xfId="0" applyFont="1" applyFill="1" applyBorder="1"/>
    <xf numFmtId="0" fontId="11" fillId="3" borderId="27" xfId="0" applyFont="1" applyFill="1" applyBorder="1"/>
    <xf numFmtId="0" fontId="14" fillId="6" borderId="1" xfId="0" applyFont="1" applyFill="1" applyBorder="1"/>
    <xf numFmtId="0" fontId="11" fillId="4" borderId="28" xfId="0" applyFont="1" applyFill="1" applyBorder="1" applyAlignment="1">
      <alignment horizontal="left"/>
    </xf>
    <xf numFmtId="0" fontId="11" fillId="5" borderId="28" xfId="0" applyFont="1" applyFill="1" applyBorder="1" applyAlignment="1">
      <alignment horizontal="right"/>
    </xf>
    <xf numFmtId="0" fontId="11" fillId="4" borderId="28" xfId="0" applyFont="1" applyFill="1" applyBorder="1" applyAlignment="1">
      <alignment horizontal="right"/>
    </xf>
    <xf numFmtId="0" fontId="11" fillId="3" borderId="30" xfId="0" applyFont="1" applyFill="1" applyBorder="1" applyAlignment="1">
      <alignment horizontal="right"/>
    </xf>
    <xf numFmtId="0" fontId="11" fillId="3" borderId="24" xfId="0" applyFont="1" applyFill="1" applyBorder="1" applyAlignment="1">
      <alignment horizontal="right"/>
    </xf>
    <xf numFmtId="0" fontId="11" fillId="4" borderId="28" xfId="0" applyFont="1" applyFill="1" applyBorder="1" applyAlignment="1">
      <alignment wrapText="1"/>
    </xf>
    <xf numFmtId="0" fontId="11" fillId="4" borderId="29" xfId="0" applyFont="1" applyFill="1" applyBorder="1"/>
    <xf numFmtId="0" fontId="11" fillId="7" borderId="1" xfId="0" applyFont="1" applyFill="1" applyBorder="1"/>
    <xf numFmtId="0" fontId="11" fillId="7" borderId="0" xfId="0" applyFont="1" applyFill="1"/>
    <xf numFmtId="0" fontId="11" fillId="7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wrapText="1"/>
    </xf>
    <xf numFmtId="0" fontId="11" fillId="7" borderId="8" xfId="0" applyFont="1" applyFill="1" applyBorder="1"/>
    <xf numFmtId="0" fontId="11" fillId="7" borderId="23" xfId="0" applyFont="1" applyFill="1" applyBorder="1"/>
    <xf numFmtId="0" fontId="11" fillId="7" borderId="5" xfId="0" applyFont="1" applyFill="1" applyBorder="1"/>
    <xf numFmtId="0" fontId="12" fillId="7" borderId="1" xfId="0" applyFont="1" applyFill="1" applyBorder="1" applyAlignment="1">
      <alignment horizontal="right"/>
    </xf>
    <xf numFmtId="0" fontId="4" fillId="0" borderId="28" xfId="0" applyFont="1" applyFill="1" applyBorder="1"/>
    <xf numFmtId="0" fontId="4" fillId="0" borderId="28" xfId="0" applyFont="1" applyFill="1" applyBorder="1" applyAlignment="1">
      <alignment horizontal="right"/>
    </xf>
    <xf numFmtId="0" fontId="4" fillId="0" borderId="32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ill="1"/>
    <xf numFmtId="0" fontId="2" fillId="0" borderId="28" xfId="0" applyFont="1" applyFill="1" applyBorder="1" applyAlignment="1">
      <alignment horizontal="right" wrapText="1"/>
    </xf>
    <xf numFmtId="0" fontId="4" fillId="0" borderId="28" xfId="0" applyFont="1" applyFill="1" applyBorder="1" applyAlignment="1">
      <alignment wrapText="1"/>
    </xf>
    <xf numFmtId="0" fontId="4" fillId="0" borderId="28" xfId="0" applyFont="1" applyFill="1" applyBorder="1" applyAlignment="1">
      <alignment horizontal="right" wrapText="1"/>
    </xf>
    <xf numFmtId="0" fontId="3" fillId="0" borderId="28" xfId="0" applyFont="1" applyFill="1" applyBorder="1"/>
    <xf numFmtId="0" fontId="3" fillId="0" borderId="28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4" fillId="0" borderId="28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/>
    <xf numFmtId="0" fontId="0" fillId="8" borderId="0" xfId="0" applyFill="1" applyAlignment="1">
      <alignment wrapText="1"/>
    </xf>
    <xf numFmtId="0" fontId="3" fillId="8" borderId="28" xfId="0" applyFont="1" applyFill="1" applyBorder="1" applyAlignment="1">
      <alignment horizontal="right" wrapText="1"/>
    </xf>
    <xf numFmtId="0" fontId="3" fillId="8" borderId="28" xfId="0" applyFont="1" applyFill="1" applyBorder="1"/>
    <xf numFmtId="0" fontId="3" fillId="8" borderId="28" xfId="0" applyFont="1" applyFill="1" applyBorder="1" applyAlignment="1">
      <alignment horizontal="right"/>
    </xf>
    <xf numFmtId="0" fontId="10" fillId="8" borderId="28" xfId="0" applyFont="1" applyFill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9" fontId="4" fillId="0" borderId="5" xfId="0" applyNumberFormat="1" applyFont="1" applyBorder="1"/>
    <xf numFmtId="9" fontId="4" fillId="0" borderId="5" xfId="0" applyNumberFormat="1" applyFont="1" applyBorder="1" applyAlignment="1">
      <alignment horizontal="right"/>
    </xf>
    <xf numFmtId="0" fontId="11" fillId="0" borderId="28" xfId="0" applyFont="1" applyFill="1" applyBorder="1" applyAlignment="1">
      <alignment wrapText="1"/>
    </xf>
    <xf numFmtId="0" fontId="11" fillId="0" borderId="28" xfId="0" applyFont="1" applyFill="1" applyBorder="1" applyAlignment="1">
      <alignment horizontal="left"/>
    </xf>
    <xf numFmtId="0" fontId="13" fillId="0" borderId="28" xfId="0" applyFont="1" applyFill="1" applyBorder="1"/>
    <xf numFmtId="0" fontId="11" fillId="0" borderId="28" xfId="0" applyFont="1" applyFill="1" applyBorder="1" applyAlignment="1">
      <alignment horizontal="right" wrapText="1"/>
    </xf>
    <xf numFmtId="0" fontId="11" fillId="9" borderId="27" xfId="0" applyFont="1" applyFill="1" applyBorder="1"/>
    <xf numFmtId="0" fontId="4" fillId="0" borderId="2" xfId="0" applyFont="1" applyBorder="1" applyAlignment="1">
      <alignment horizontal="left" wrapText="1"/>
    </xf>
    <xf numFmtId="0" fontId="12" fillId="0" borderId="0" xfId="0" applyFont="1" applyBorder="1" applyAlignment="1">
      <alignment vertical="top"/>
    </xf>
    <xf numFmtId="165" fontId="4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10" borderId="14" xfId="0" applyFont="1" applyFill="1" applyBorder="1" applyAlignment="1">
      <alignment horizontal="left" wrapText="1"/>
    </xf>
    <xf numFmtId="0" fontId="11" fillId="10" borderId="15" xfId="0" applyFont="1" applyFill="1" applyBorder="1" applyAlignment="1">
      <alignment horizontal="left" wrapText="1"/>
    </xf>
    <xf numFmtId="0" fontId="11" fillId="10" borderId="31" xfId="0" applyFont="1" applyFill="1" applyBorder="1" applyAlignment="1">
      <alignment horizontal="left" wrapText="1"/>
    </xf>
    <xf numFmtId="0" fontId="11" fillId="10" borderId="0" xfId="0" applyFont="1" applyFill="1" applyBorder="1" applyAlignment="1">
      <alignment horizontal="left" wrapText="1"/>
    </xf>
    <xf numFmtId="0" fontId="11" fillId="10" borderId="21" xfId="0" applyFont="1" applyFill="1" applyBorder="1" applyAlignment="1">
      <alignment horizontal="left" wrapText="1"/>
    </xf>
    <xf numFmtId="0" fontId="11" fillId="10" borderId="22" xfId="0" applyFont="1" applyFill="1" applyBorder="1" applyAlignment="1">
      <alignment horizontal="left" wrapText="1"/>
    </xf>
    <xf numFmtId="0" fontId="11" fillId="6" borderId="23" xfId="0" applyFont="1" applyFill="1" applyBorder="1"/>
    <xf numFmtId="0" fontId="11" fillId="6" borderId="23" xfId="0" applyFont="1" applyFill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zoomScale="85" zoomScaleNormal="85" zoomScalePageLayoutView="85" workbookViewId="0">
      <selection activeCell="C14" sqref="C14"/>
    </sheetView>
  </sheetViews>
  <sheetFormatPr defaultColWidth="8.875" defaultRowHeight="15"/>
  <cols>
    <col min="1" max="1" width="19.875" style="1" customWidth="1"/>
    <col min="2" max="2" width="53.875" style="2" customWidth="1"/>
    <col min="3" max="5" width="32.5" style="3" customWidth="1"/>
    <col min="6" max="1025" width="8.875" style="3"/>
  </cols>
  <sheetData>
    <row r="1" spans="1:1024" ht="29.25" customHeight="1">
      <c r="A1" s="4" t="s">
        <v>919</v>
      </c>
      <c r="B1" s="88" t="s">
        <v>920</v>
      </c>
      <c r="C1" s="8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9.25" customHeight="1">
      <c r="A2" s="5" t="s">
        <v>921</v>
      </c>
      <c r="B2" s="6">
        <v>42428</v>
      </c>
      <c r="C2" s="6">
        <v>42447</v>
      </c>
      <c r="D2" s="6">
        <v>42545</v>
      </c>
      <c r="E2" s="6">
        <v>42601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89.25" customHeight="1">
      <c r="A3" s="5" t="s">
        <v>922</v>
      </c>
      <c r="B3" s="7" t="s">
        <v>208</v>
      </c>
      <c r="C3" s="7" t="s">
        <v>209</v>
      </c>
      <c r="D3" s="7" t="s">
        <v>210</v>
      </c>
      <c r="E3" s="7" t="s">
        <v>211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9.25" customHeight="1">
      <c r="A4" s="5" t="s">
        <v>923</v>
      </c>
      <c r="B4" s="84">
        <v>0.33333333333333331</v>
      </c>
      <c r="C4" s="90">
        <v>0.45833333333333331</v>
      </c>
      <c r="D4" s="90">
        <v>0.45833333333333331</v>
      </c>
      <c r="E4" s="90">
        <v>0.47916666666666669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9.25" customHeight="1">
      <c r="A5" s="5" t="s">
        <v>924</v>
      </c>
      <c r="B5" s="8" t="s">
        <v>925</v>
      </c>
      <c r="C5" s="8" t="s">
        <v>925</v>
      </c>
      <c r="D5" s="8" t="s">
        <v>925</v>
      </c>
      <c r="E5" s="8" t="s">
        <v>925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9.25" customHeight="1">
      <c r="A6" s="5" t="s">
        <v>926</v>
      </c>
      <c r="B6" s="9" t="s">
        <v>927</v>
      </c>
      <c r="C6" s="85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9.25" customHeight="1">
      <c r="A7" s="5" t="s">
        <v>928</v>
      </c>
      <c r="B7" s="8" t="s">
        <v>929</v>
      </c>
      <c r="C7" s="85"/>
      <c r="D7" s="85"/>
      <c r="E7" s="85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9.25" customHeight="1">
      <c r="A8" s="5" t="s">
        <v>930</v>
      </c>
      <c r="B8" s="10" t="s">
        <v>931</v>
      </c>
      <c r="C8" s="85"/>
      <c r="D8" s="85"/>
      <c r="E8" s="8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48.6" customHeight="1">
      <c r="A9" s="5" t="s">
        <v>932</v>
      </c>
      <c r="B9" s="7" t="s">
        <v>933</v>
      </c>
      <c r="C9" s="85"/>
      <c r="D9" s="85"/>
      <c r="E9" s="8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9.25" customHeight="1">
      <c r="A10" s="11" t="s">
        <v>934</v>
      </c>
      <c r="B10" s="12">
        <v>3</v>
      </c>
      <c r="C10" s="85"/>
      <c r="D10" s="85"/>
      <c r="E10" s="8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4.75" customHeight="1">
      <c r="A11" s="13" t="s">
        <v>935</v>
      </c>
      <c r="B11" s="212"/>
      <c r="C11" s="85"/>
      <c r="D11" s="85"/>
      <c r="E11" s="8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4.75" customHeight="1">
      <c r="A12" s="13" t="s">
        <v>936</v>
      </c>
      <c r="B12" s="212"/>
      <c r="C12" s="85"/>
      <c r="D12" s="85"/>
      <c r="E12" s="8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75" customHeight="1">
      <c r="A13" s="13" t="s">
        <v>937</v>
      </c>
      <c r="B13" s="212"/>
      <c r="C13" s="85"/>
      <c r="D13" s="85"/>
      <c r="E13" s="8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75" customHeight="1">
      <c r="A14" s="14" t="s">
        <v>938</v>
      </c>
      <c r="B14" s="212"/>
      <c r="C14" s="85"/>
      <c r="D14" s="85"/>
      <c r="E14" s="8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9.25" customHeight="1">
      <c r="A15" s="5" t="s">
        <v>939</v>
      </c>
      <c r="B15" s="8">
        <v>23</v>
      </c>
      <c r="C15" s="85"/>
      <c r="D15" s="85"/>
      <c r="E15" s="8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9.25" customHeight="1">
      <c r="A16" s="5" t="s">
        <v>940</v>
      </c>
      <c r="B16" s="8">
        <v>32</v>
      </c>
      <c r="C16" s="86"/>
      <c r="D16" s="85"/>
      <c r="E16" s="85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9.25" customHeight="1">
      <c r="A17" s="15" t="s">
        <v>941</v>
      </c>
      <c r="B17" s="8">
        <v>0</v>
      </c>
      <c r="C17" s="86"/>
      <c r="D17" s="85"/>
      <c r="E17" s="85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87.75" customHeight="1">
      <c r="A18" s="16" t="s">
        <v>942</v>
      </c>
      <c r="B18" s="17" t="s">
        <v>943</v>
      </c>
      <c r="C18" s="86"/>
      <c r="D18" s="85"/>
      <c r="E18" s="85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19" customFormat="1" ht="44.25" customHeight="1">
      <c r="A19" s="18" t="s">
        <v>944</v>
      </c>
      <c r="B19" s="17" t="s">
        <v>945</v>
      </c>
      <c r="C19" s="213"/>
      <c r="D19" s="87"/>
      <c r="E19" s="87"/>
    </row>
    <row r="20" spans="1:1024" ht="47.1" customHeight="1">
      <c r="A20" s="20"/>
      <c r="B20" s="17" t="s">
        <v>946</v>
      </c>
      <c r="C20" s="213"/>
      <c r="D20" s="85"/>
      <c r="E20" s="85"/>
    </row>
    <row r="21" spans="1:1024" ht="33" customHeight="1">
      <c r="A21" s="21"/>
      <c r="B21" s="17" t="s">
        <v>26</v>
      </c>
      <c r="C21" s="85"/>
      <c r="D21" s="85"/>
      <c r="E21" s="85"/>
    </row>
  </sheetData>
  <mergeCells count="2">
    <mergeCell ref="B11:B14"/>
    <mergeCell ref="C19:C20"/>
  </mergeCells>
  <phoneticPr fontId="17" type="noConversion"/>
  <pageMargins left="0.25" right="0.25" top="0.75" bottom="0.75" header="0.51180555555555496" footer="0.51180555555555496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"/>
  <sheetViews>
    <sheetView topLeftCell="A28" zoomScale="110" zoomScaleNormal="110" zoomScalePageLayoutView="110" workbookViewId="0">
      <selection activeCell="F47" sqref="F47"/>
    </sheetView>
  </sheetViews>
  <sheetFormatPr defaultColWidth="8.875" defaultRowHeight="14.25"/>
  <cols>
    <col min="1" max="1" width="50.5" style="22" customWidth="1"/>
    <col min="2" max="2" width="15.75" style="22" customWidth="1"/>
    <col min="3" max="3" width="12.625" style="23" customWidth="1"/>
    <col min="4" max="4" width="12.625" style="22" customWidth="1"/>
    <col min="5" max="5" width="12.625" style="23" customWidth="1"/>
    <col min="6" max="6" width="67.125" style="23" customWidth="1"/>
    <col min="7" max="7" width="8.875" style="24"/>
    <col min="8" max="12" width="8.875" style="25"/>
    <col min="13" max="13" width="8.875" style="26"/>
    <col min="14" max="1025" width="8.875" style="22"/>
  </cols>
  <sheetData>
    <row r="1" spans="1:1024" s="32" customFormat="1" ht="52.5" customHeight="1">
      <c r="A1" s="27" t="s">
        <v>947</v>
      </c>
      <c r="B1" s="4" t="s">
        <v>948</v>
      </c>
      <c r="C1" s="28" t="s">
        <v>949</v>
      </c>
      <c r="D1" s="27" t="s">
        <v>950</v>
      </c>
      <c r="E1" s="28" t="s">
        <v>951</v>
      </c>
      <c r="F1" s="28" t="s">
        <v>952</v>
      </c>
      <c r="G1" s="29"/>
      <c r="H1" s="30"/>
      <c r="I1" s="30"/>
      <c r="J1" s="30"/>
      <c r="K1" s="30"/>
      <c r="L1" s="31"/>
    </row>
    <row r="2" spans="1:1024" ht="20.25" customHeight="1">
      <c r="A2" s="33" t="s">
        <v>953</v>
      </c>
      <c r="B2" s="34" t="s">
        <v>954</v>
      </c>
      <c r="C2" s="34" t="s">
        <v>954</v>
      </c>
      <c r="D2" s="34" t="s">
        <v>955</v>
      </c>
      <c r="E2" s="34" t="s">
        <v>954</v>
      </c>
      <c r="F2" s="34"/>
      <c r="G2" s="35"/>
      <c r="H2" s="36"/>
      <c r="I2" s="36"/>
      <c r="J2" s="36"/>
      <c r="K2" s="36"/>
      <c r="L2" s="3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>
      <c r="A3" s="33" t="s">
        <v>956</v>
      </c>
      <c r="B3" s="37" t="s">
        <v>954</v>
      </c>
      <c r="C3" s="37" t="s">
        <v>954</v>
      </c>
      <c r="D3" s="37" t="s">
        <v>955</v>
      </c>
      <c r="E3" s="37" t="s">
        <v>957</v>
      </c>
      <c r="F3" s="37"/>
      <c r="G3" s="38"/>
      <c r="H3" s="39"/>
      <c r="I3" s="39"/>
      <c r="J3" s="39"/>
      <c r="K3" s="39"/>
      <c r="L3" s="3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0.25" customHeight="1">
      <c r="A4" s="180" t="s">
        <v>958</v>
      </c>
      <c r="B4" s="34">
        <v>3.33</v>
      </c>
      <c r="C4" s="34">
        <v>3.5</v>
      </c>
      <c r="D4" s="34">
        <v>3.5</v>
      </c>
      <c r="E4" s="34">
        <v>3</v>
      </c>
      <c r="F4" s="34" t="s">
        <v>959</v>
      </c>
      <c r="G4" s="35"/>
      <c r="H4" s="36"/>
      <c r="I4" s="36"/>
      <c r="J4" s="36"/>
      <c r="K4" s="36"/>
      <c r="L4" s="3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0.25" customHeight="1">
      <c r="A5" s="33" t="s">
        <v>960</v>
      </c>
      <c r="B5" s="34" t="s">
        <v>954</v>
      </c>
      <c r="C5" s="34" t="s">
        <v>954</v>
      </c>
      <c r="D5" s="34" t="s">
        <v>961</v>
      </c>
      <c r="E5" s="34" t="s">
        <v>954</v>
      </c>
      <c r="F5" s="34"/>
      <c r="G5" s="35"/>
      <c r="H5" s="36"/>
      <c r="I5" s="36"/>
      <c r="J5" s="36"/>
      <c r="K5" s="36"/>
      <c r="L5" s="3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0.25" customHeight="1">
      <c r="A6" s="33" t="s">
        <v>962</v>
      </c>
      <c r="B6" s="37">
        <v>0.18329999999999999</v>
      </c>
      <c r="C6" s="37">
        <v>0.35</v>
      </c>
      <c r="D6" s="37">
        <v>0.1</v>
      </c>
      <c r="E6" s="37">
        <v>0.1</v>
      </c>
      <c r="F6" s="37"/>
      <c r="G6" s="38"/>
      <c r="H6" s="39"/>
      <c r="I6" s="39"/>
      <c r="J6" s="39"/>
      <c r="K6" s="39"/>
      <c r="L6" s="3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25" customHeight="1">
      <c r="A7" s="33" t="s">
        <v>963</v>
      </c>
      <c r="B7" s="34">
        <f>AVERAGE(C7:E7)</f>
        <v>19</v>
      </c>
      <c r="C7" s="34">
        <v>38</v>
      </c>
      <c r="D7" s="34">
        <v>9</v>
      </c>
      <c r="E7" s="34">
        <v>10</v>
      </c>
      <c r="F7" s="34"/>
      <c r="G7" s="35"/>
      <c r="H7" s="36"/>
      <c r="I7" s="36"/>
      <c r="J7" s="36"/>
      <c r="K7" s="36"/>
      <c r="L7" s="3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3.85" customHeight="1">
      <c r="A8" s="33" t="s">
        <v>964</v>
      </c>
      <c r="B8" s="34">
        <f>SUM(C8:E8)</f>
        <v>124</v>
      </c>
      <c r="C8" s="40">
        <v>60</v>
      </c>
      <c r="D8" s="34">
        <v>61</v>
      </c>
      <c r="E8" s="34">
        <v>3</v>
      </c>
      <c r="F8" s="34"/>
      <c r="G8" s="35"/>
      <c r="H8" s="36"/>
      <c r="I8" s="36"/>
      <c r="J8" s="36"/>
      <c r="K8" s="36"/>
      <c r="L8" s="4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2.35" customHeight="1">
      <c r="A9" s="33" t="s">
        <v>965</v>
      </c>
      <c r="B9" s="34">
        <f>SUM(C9:E9)</f>
        <v>164</v>
      </c>
      <c r="C9" s="40">
        <v>70</v>
      </c>
      <c r="D9" s="34">
        <v>93</v>
      </c>
      <c r="E9" s="34">
        <v>1</v>
      </c>
      <c r="F9" s="34"/>
      <c r="G9" s="35"/>
      <c r="H9" s="36"/>
      <c r="I9" s="36"/>
      <c r="J9" s="36"/>
      <c r="K9" s="36"/>
      <c r="L9" s="4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0.25" customHeight="1">
      <c r="A10" s="33" t="s">
        <v>966</v>
      </c>
      <c r="B10" s="91">
        <f>AVERAGE(C10:E10)</f>
        <v>1.1666666666666667</v>
      </c>
      <c r="C10" s="34">
        <v>2</v>
      </c>
      <c r="D10" s="34">
        <v>0.5</v>
      </c>
      <c r="E10" s="34">
        <v>1</v>
      </c>
      <c r="F10" s="34"/>
      <c r="G10" s="35"/>
      <c r="H10" s="36"/>
      <c r="I10" s="36"/>
      <c r="J10" s="36"/>
      <c r="K10" s="36"/>
      <c r="L10" s="3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25" customHeight="1">
      <c r="A11" s="33" t="s">
        <v>967</v>
      </c>
      <c r="B11" s="91">
        <f>AVERAGE(C11:E11)</f>
        <v>2.1666666666666665</v>
      </c>
      <c r="C11" s="34">
        <v>1.5</v>
      </c>
      <c r="D11" s="34">
        <v>3</v>
      </c>
      <c r="E11" s="34">
        <v>2</v>
      </c>
      <c r="F11" s="34"/>
      <c r="G11" s="35"/>
      <c r="H11" s="36"/>
      <c r="I11" s="36"/>
      <c r="J11" s="36"/>
      <c r="K11" s="36"/>
      <c r="L11" s="3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0.25" customHeight="1">
      <c r="A12" s="27" t="s">
        <v>968</v>
      </c>
      <c r="B12" s="42"/>
      <c r="C12" s="33"/>
      <c r="D12" s="34"/>
      <c r="E12" s="33"/>
      <c r="F12" s="34"/>
      <c r="G12" s="35"/>
      <c r="H12" s="36"/>
      <c r="I12" s="36"/>
      <c r="J12" s="36"/>
      <c r="K12" s="36"/>
      <c r="L12" s="3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25" customHeight="1">
      <c r="A13" s="33" t="s">
        <v>969</v>
      </c>
      <c r="B13" s="34"/>
      <c r="C13" s="34" t="s">
        <v>954</v>
      </c>
      <c r="D13" s="37">
        <v>0.01</v>
      </c>
      <c r="E13" s="37">
        <v>0.01</v>
      </c>
      <c r="F13" s="34" t="s">
        <v>970</v>
      </c>
      <c r="G13" s="35"/>
      <c r="H13" s="36"/>
      <c r="I13" s="36"/>
      <c r="J13" s="36"/>
      <c r="K13" s="36"/>
      <c r="L13" s="3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33" t="s">
        <v>971</v>
      </c>
      <c r="B14" s="34"/>
      <c r="C14" s="34" t="s">
        <v>954</v>
      </c>
      <c r="D14" s="37">
        <v>0.23</v>
      </c>
      <c r="E14" s="37">
        <v>0.11</v>
      </c>
      <c r="F14" s="34" t="s">
        <v>853</v>
      </c>
      <c r="G14" s="35"/>
      <c r="H14" s="36"/>
      <c r="I14" s="36"/>
      <c r="J14" s="36"/>
      <c r="K14" s="36"/>
      <c r="L14" s="3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0.25" customHeight="1">
      <c r="A15" s="33" t="s">
        <v>854</v>
      </c>
      <c r="B15" s="34"/>
      <c r="C15" s="34" t="s">
        <v>954</v>
      </c>
      <c r="D15" s="37">
        <v>0.01</v>
      </c>
      <c r="E15" s="34" t="s">
        <v>855</v>
      </c>
      <c r="F15" s="34" t="s">
        <v>856</v>
      </c>
      <c r="G15" s="35"/>
      <c r="H15" s="36"/>
      <c r="I15" s="36"/>
      <c r="J15" s="36"/>
      <c r="K15" s="36"/>
      <c r="L15" s="3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0.25" customHeight="1">
      <c r="A16" s="33" t="s">
        <v>857</v>
      </c>
      <c r="B16" s="34"/>
      <c r="C16" s="34" t="s">
        <v>954</v>
      </c>
      <c r="D16" s="37">
        <v>0.06</v>
      </c>
      <c r="E16" s="37">
        <v>0.03</v>
      </c>
      <c r="F16" s="34"/>
      <c r="G16" s="35"/>
      <c r="H16" s="36"/>
      <c r="I16" s="36"/>
      <c r="J16" s="36"/>
      <c r="K16" s="36"/>
      <c r="L16" s="3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.25" customHeight="1">
      <c r="A17" s="33" t="s">
        <v>858</v>
      </c>
      <c r="B17" s="34"/>
      <c r="C17" s="34" t="s">
        <v>954</v>
      </c>
      <c r="D17" s="37">
        <v>0.01</v>
      </c>
      <c r="E17" s="37">
        <v>7.0000000000000007E-2</v>
      </c>
      <c r="F17" s="34" t="s">
        <v>859</v>
      </c>
      <c r="G17" s="35"/>
      <c r="H17" s="36"/>
      <c r="I17" s="36"/>
      <c r="J17" s="36"/>
      <c r="K17" s="36"/>
      <c r="L17" s="3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0.25" customHeight="1">
      <c r="A18" s="33" t="s">
        <v>860</v>
      </c>
      <c r="B18" s="34"/>
      <c r="C18" s="34" t="s">
        <v>954</v>
      </c>
      <c r="D18" s="37">
        <v>0.13</v>
      </c>
      <c r="E18" s="37">
        <v>0.26</v>
      </c>
      <c r="F18" s="34"/>
      <c r="G18" s="35"/>
      <c r="H18" s="36"/>
      <c r="I18" s="36"/>
      <c r="J18" s="36"/>
      <c r="K18" s="36"/>
      <c r="L18" s="3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0.25" customHeight="1">
      <c r="A19" s="33" t="s">
        <v>861</v>
      </c>
      <c r="B19" s="34"/>
      <c r="C19" s="34" t="s">
        <v>954</v>
      </c>
      <c r="D19" s="37">
        <v>0.18</v>
      </c>
      <c r="E19" s="37">
        <v>0.11</v>
      </c>
      <c r="F19" s="34"/>
      <c r="G19" s="35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0.25" customHeight="1">
      <c r="A20" s="33" t="s">
        <v>862</v>
      </c>
      <c r="B20" s="34"/>
      <c r="C20" s="34" t="s">
        <v>954</v>
      </c>
      <c r="D20" s="34" t="s">
        <v>855</v>
      </c>
      <c r="E20" s="34" t="s">
        <v>1</v>
      </c>
      <c r="F20" s="43"/>
      <c r="G20" s="35"/>
      <c r="H20" s="36"/>
      <c r="I20" s="36"/>
      <c r="J20" s="36"/>
      <c r="K20" s="36"/>
      <c r="L20" s="3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0.25" customHeight="1">
      <c r="A21" s="33" t="s">
        <v>863</v>
      </c>
      <c r="B21" s="34"/>
      <c r="C21" s="34" t="s">
        <v>954</v>
      </c>
      <c r="D21" s="34" t="s">
        <v>855</v>
      </c>
      <c r="E21" s="34" t="s">
        <v>2</v>
      </c>
      <c r="F21" s="34"/>
      <c r="G21" s="35"/>
      <c r="H21" s="36"/>
      <c r="I21" s="36"/>
      <c r="J21" s="36"/>
      <c r="K21" s="36"/>
      <c r="L21" s="3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0.25" customHeight="1">
      <c r="A22" s="33" t="s">
        <v>864</v>
      </c>
      <c r="B22" s="34"/>
      <c r="C22" s="34" t="s">
        <v>954</v>
      </c>
      <c r="D22" s="37">
        <v>0.3</v>
      </c>
      <c r="E22" s="37">
        <v>0.24</v>
      </c>
      <c r="F22" s="34"/>
      <c r="G22" s="35"/>
      <c r="H22" s="36"/>
      <c r="I22" s="36"/>
      <c r="J22" s="36"/>
      <c r="K22" s="36"/>
      <c r="L22" s="3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0.25" customHeight="1">
      <c r="A23" s="33" t="s">
        <v>865</v>
      </c>
      <c r="B23" s="34"/>
      <c r="C23" s="34" t="s">
        <v>954</v>
      </c>
      <c r="D23" s="37">
        <v>0.05</v>
      </c>
      <c r="E23" s="37">
        <v>0.1</v>
      </c>
      <c r="F23" s="37"/>
      <c r="G23" s="38"/>
      <c r="H23" s="39"/>
      <c r="I23" s="39"/>
      <c r="J23" s="39"/>
      <c r="K23" s="36"/>
      <c r="L23" s="3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2.35" customHeight="1">
      <c r="A24" s="33" t="s">
        <v>866</v>
      </c>
      <c r="B24" s="34"/>
      <c r="C24" s="34" t="s">
        <v>954</v>
      </c>
      <c r="D24" s="37">
        <v>0.03</v>
      </c>
      <c r="E24" s="204">
        <v>7.0000000000000007E-2</v>
      </c>
      <c r="F24" s="34" t="s">
        <v>867</v>
      </c>
      <c r="G24" s="35"/>
      <c r="H24" s="39"/>
      <c r="I24" s="36"/>
      <c r="J24" s="36"/>
      <c r="K24" s="36"/>
      <c r="L24" s="3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1.6" customHeight="1">
      <c r="A25" s="27" t="s">
        <v>868</v>
      </c>
      <c r="C25" s="34" t="s">
        <v>954</v>
      </c>
      <c r="D25" s="205">
        <v>1</v>
      </c>
      <c r="E25" s="206">
        <f>SUM(E13:E24)</f>
        <v>1</v>
      </c>
      <c r="F25" s="37"/>
      <c r="G25" s="38"/>
      <c r="H25" s="39"/>
      <c r="I25" s="39"/>
      <c r="J25" s="39"/>
      <c r="K25" s="39"/>
      <c r="L25" s="3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0.6" customHeight="1">
      <c r="A26" s="180"/>
      <c r="B26" s="181"/>
      <c r="C26" s="180"/>
      <c r="D26" s="180"/>
      <c r="E26" s="180"/>
      <c r="F26" s="180"/>
      <c r="G26" s="182"/>
      <c r="H26" s="183"/>
      <c r="I26" s="184"/>
      <c r="J26" s="184"/>
      <c r="K26" s="184"/>
      <c r="L26" s="185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75">
      <c r="A27" s="186" t="s">
        <v>869</v>
      </c>
      <c r="B27" s="187"/>
      <c r="C27" s="180"/>
      <c r="D27" s="180"/>
      <c r="E27" s="180"/>
      <c r="F27" s="180"/>
      <c r="G27" s="182"/>
      <c r="H27" s="185"/>
      <c r="I27" s="184"/>
      <c r="J27" s="184"/>
      <c r="K27" s="184"/>
      <c r="L27" s="18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>
      <c r="A28" s="180" t="s">
        <v>870</v>
      </c>
      <c r="B28" s="181"/>
      <c r="C28" s="181">
        <v>45</v>
      </c>
      <c r="D28" s="188">
        <v>94</v>
      </c>
      <c r="E28" s="189">
        <v>16</v>
      </c>
      <c r="F28" s="181"/>
      <c r="G28" s="182"/>
      <c r="H28" s="185"/>
      <c r="I28" s="184"/>
      <c r="J28" s="184"/>
      <c r="K28" s="184"/>
      <c r="L28" s="185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">
      <c r="A29" s="180" t="s">
        <v>871</v>
      </c>
      <c r="B29" s="181"/>
      <c r="C29" s="181">
        <v>14</v>
      </c>
      <c r="D29" s="180">
        <v>11</v>
      </c>
      <c r="E29" s="181">
        <v>3</v>
      </c>
      <c r="F29" s="181"/>
      <c r="G29" s="182"/>
      <c r="H29" s="185"/>
      <c r="I29" s="184"/>
      <c r="J29" s="184"/>
      <c r="K29" s="184"/>
      <c r="L29" s="18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">
      <c r="A30" s="180" t="s">
        <v>872</v>
      </c>
      <c r="B30" s="181"/>
      <c r="C30" s="181">
        <v>5</v>
      </c>
      <c r="D30" s="188">
        <v>16</v>
      </c>
      <c r="E30" s="181">
        <v>1</v>
      </c>
      <c r="F30" s="181"/>
      <c r="G30" s="182"/>
      <c r="H30" s="185"/>
      <c r="I30" s="184"/>
      <c r="J30" s="184"/>
      <c r="K30" s="184"/>
      <c r="L30" s="185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>
      <c r="A31" s="180" t="s">
        <v>873</v>
      </c>
      <c r="B31" s="181"/>
      <c r="C31" s="181">
        <v>15</v>
      </c>
      <c r="D31" s="180">
        <v>9</v>
      </c>
      <c r="E31" s="181">
        <v>3</v>
      </c>
      <c r="F31" s="181"/>
      <c r="G31" s="182"/>
      <c r="H31" s="185"/>
      <c r="I31" s="184"/>
      <c r="J31" s="184"/>
      <c r="K31" s="184"/>
      <c r="L31" s="185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">
      <c r="A32" s="180" t="s">
        <v>874</v>
      </c>
      <c r="B32" s="181"/>
      <c r="C32" s="181">
        <v>2</v>
      </c>
      <c r="D32" s="180">
        <v>1</v>
      </c>
      <c r="E32" s="181">
        <v>0</v>
      </c>
      <c r="F32" s="181"/>
      <c r="G32" s="182"/>
      <c r="H32" s="185"/>
      <c r="I32" s="184"/>
      <c r="J32" s="184"/>
      <c r="K32" s="184"/>
      <c r="L32" s="185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">
      <c r="A33" s="180" t="s">
        <v>875</v>
      </c>
      <c r="B33" s="181"/>
      <c r="C33" s="181">
        <v>3</v>
      </c>
      <c r="D33" s="180">
        <v>3</v>
      </c>
      <c r="E33" s="181">
        <v>2</v>
      </c>
      <c r="F33" s="181"/>
      <c r="G33" s="182"/>
      <c r="H33" s="185"/>
      <c r="I33" s="184"/>
      <c r="J33" s="184"/>
      <c r="K33" s="184"/>
      <c r="L33" s="185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>
      <c r="A34" s="180" t="s">
        <v>876</v>
      </c>
      <c r="B34" s="181"/>
      <c r="C34" s="181">
        <v>1</v>
      </c>
      <c r="D34" s="188">
        <v>7</v>
      </c>
      <c r="E34" s="189">
        <v>3</v>
      </c>
      <c r="F34" s="181"/>
      <c r="G34" s="182"/>
      <c r="H34" s="185"/>
      <c r="I34" s="184"/>
      <c r="J34" s="184"/>
      <c r="K34" s="184"/>
      <c r="L34" s="185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">
      <c r="A35" s="180" t="s">
        <v>877</v>
      </c>
      <c r="B35" s="181"/>
      <c r="C35" s="181">
        <v>31</v>
      </c>
      <c r="D35" s="180">
        <v>14</v>
      </c>
      <c r="E35" s="189">
        <v>7</v>
      </c>
      <c r="F35" s="181"/>
      <c r="G35" s="182"/>
      <c r="H35" s="185"/>
      <c r="I35" s="184"/>
      <c r="J35" s="184"/>
      <c r="K35" s="184"/>
      <c r="L35" s="18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>
      <c r="A36" s="180" t="s">
        <v>878</v>
      </c>
      <c r="B36" s="181"/>
      <c r="C36" s="181">
        <v>1</v>
      </c>
      <c r="D36" s="180">
        <v>1</v>
      </c>
      <c r="E36" s="181">
        <v>0</v>
      </c>
      <c r="F36" s="181"/>
      <c r="G36" s="182"/>
      <c r="H36" s="185"/>
      <c r="I36" s="184"/>
      <c r="J36" s="184"/>
      <c r="K36" s="184"/>
      <c r="L36" s="185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>
      <c r="A37" s="180" t="s">
        <v>879</v>
      </c>
      <c r="B37" s="181"/>
      <c r="C37" s="181">
        <v>1</v>
      </c>
      <c r="D37" s="180">
        <v>0</v>
      </c>
      <c r="E37" s="181">
        <v>0</v>
      </c>
      <c r="F37" s="181"/>
      <c r="G37" s="182"/>
      <c r="H37" s="185"/>
      <c r="I37" s="184"/>
      <c r="J37" s="184"/>
      <c r="K37" s="184"/>
      <c r="L37" s="185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>
      <c r="A38" s="180" t="s">
        <v>880</v>
      </c>
      <c r="B38" s="181"/>
      <c r="C38" s="181">
        <v>0</v>
      </c>
      <c r="D38" s="180">
        <v>0</v>
      </c>
      <c r="E38" s="181">
        <v>0</v>
      </c>
      <c r="F38" s="181"/>
      <c r="G38" s="182"/>
      <c r="H38" s="185"/>
      <c r="I38" s="184"/>
      <c r="J38" s="184"/>
      <c r="K38" s="184"/>
      <c r="L38" s="185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>
      <c r="A39" s="180" t="s">
        <v>881</v>
      </c>
      <c r="B39" s="181"/>
      <c r="C39" s="181">
        <v>0</v>
      </c>
      <c r="D39" s="180">
        <v>1</v>
      </c>
      <c r="E39" s="181">
        <v>1</v>
      </c>
      <c r="F39" s="181"/>
      <c r="G39" s="182"/>
      <c r="H39" s="185"/>
      <c r="I39" s="184"/>
      <c r="J39" s="184"/>
      <c r="K39" s="184"/>
      <c r="L39" s="185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5">
      <c r="A40" s="180" t="s">
        <v>882</v>
      </c>
      <c r="B40" s="181"/>
      <c r="C40" s="181">
        <v>1</v>
      </c>
      <c r="D40" s="180">
        <v>0</v>
      </c>
      <c r="E40" s="181">
        <v>0</v>
      </c>
      <c r="F40" s="181"/>
      <c r="G40" s="182"/>
      <c r="H40" s="185"/>
      <c r="I40" s="184"/>
      <c r="J40" s="184"/>
      <c r="K40" s="184"/>
      <c r="L40" s="185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>
      <c r="A41" s="180" t="s">
        <v>883</v>
      </c>
      <c r="B41" s="181"/>
      <c r="C41" s="181">
        <v>1</v>
      </c>
      <c r="D41" s="180">
        <v>1</v>
      </c>
      <c r="E41" s="181">
        <v>0</v>
      </c>
      <c r="F41" s="181"/>
      <c r="G41" s="182"/>
      <c r="H41" s="185"/>
      <c r="I41" s="184"/>
      <c r="J41" s="184"/>
      <c r="K41" s="184"/>
      <c r="L41" s="185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5">
      <c r="A42" s="180" t="s">
        <v>884</v>
      </c>
      <c r="B42" s="181"/>
      <c r="C42" s="181">
        <v>11</v>
      </c>
      <c r="D42" s="180">
        <v>7</v>
      </c>
      <c r="E42" s="181">
        <v>3</v>
      </c>
      <c r="F42" s="181"/>
      <c r="G42" s="182"/>
      <c r="H42" s="185"/>
      <c r="I42" s="184"/>
      <c r="J42" s="184"/>
      <c r="K42" s="184"/>
      <c r="L42" s="185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">
      <c r="A43" s="190" t="s">
        <v>885</v>
      </c>
      <c r="B43" s="191"/>
      <c r="C43" s="181">
        <f>SUM(C28,C30,C32,C34,C36,C38,C39,C41)</f>
        <v>55</v>
      </c>
      <c r="D43" s="181">
        <f>SUM(D28,D30,D32,D34,D36,D38,D39,D41)</f>
        <v>121</v>
      </c>
      <c r="E43" s="181">
        <f>SUM(E28,E30,E32,E34,E36,E38,E39,E41)</f>
        <v>21</v>
      </c>
      <c r="F43" s="181"/>
      <c r="G43" s="192"/>
      <c r="H43" s="184"/>
      <c r="I43" s="184"/>
      <c r="J43" s="184"/>
      <c r="K43" s="184"/>
      <c r="L43" s="185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>
      <c r="A44" s="190" t="s">
        <v>886</v>
      </c>
      <c r="B44" s="191"/>
      <c r="C44" s="181">
        <f>SUM(C29,C31,C33,C35,C37,C40,C42)</f>
        <v>76</v>
      </c>
      <c r="D44" s="181">
        <f>SUM(D29,D31,D33,D35,D37,D40,D42)</f>
        <v>44</v>
      </c>
      <c r="E44" s="181">
        <f>SUM(E29,E31,E33,E35,E37,E40,E42)</f>
        <v>18</v>
      </c>
      <c r="F44" s="181"/>
      <c r="G44" s="192"/>
      <c r="H44" s="184"/>
      <c r="I44" s="184"/>
      <c r="J44" s="184"/>
      <c r="K44" s="184"/>
      <c r="L44" s="185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5">
      <c r="A45" s="201" t="s">
        <v>887</v>
      </c>
      <c r="B45" s="202"/>
      <c r="C45" s="203">
        <f>SUM(C43:C44)</f>
        <v>131</v>
      </c>
      <c r="D45" s="203">
        <f>SUM(D43:D44)</f>
        <v>165</v>
      </c>
      <c r="E45" s="203">
        <f>SUM(E43:E44)</f>
        <v>39</v>
      </c>
      <c r="F45" s="181"/>
      <c r="G45" s="192"/>
      <c r="H45" s="184"/>
      <c r="I45" s="184"/>
      <c r="J45" s="184"/>
      <c r="K45" s="184"/>
      <c r="L45" s="18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.75">
      <c r="A46" s="190" t="s">
        <v>888</v>
      </c>
      <c r="B46" s="193">
        <v>12</v>
      </c>
      <c r="C46" s="194">
        <v>9</v>
      </c>
      <c r="D46" s="194">
        <v>9</v>
      </c>
      <c r="E46" s="194">
        <v>5</v>
      </c>
      <c r="F46" s="181"/>
      <c r="G46" s="182"/>
      <c r="H46" s="185"/>
      <c r="I46" s="184"/>
      <c r="J46" s="184"/>
      <c r="K46" s="184"/>
      <c r="L46" s="185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80.25" customHeight="1">
      <c r="A47" s="199" t="s">
        <v>889</v>
      </c>
      <c r="B47" s="200">
        <v>233</v>
      </c>
      <c r="C47" s="181" t="s">
        <v>0</v>
      </c>
      <c r="D47" s="181" t="s">
        <v>0</v>
      </c>
      <c r="E47" s="181" t="s">
        <v>0</v>
      </c>
      <c r="F47" s="181"/>
      <c r="G47" s="182"/>
      <c r="H47" s="185"/>
      <c r="I47" s="184"/>
      <c r="J47" s="184"/>
      <c r="K47" s="184"/>
      <c r="L47" s="185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31" customFormat="1" ht="15">
      <c r="A48" s="180"/>
      <c r="B48" s="181"/>
      <c r="C48" s="181"/>
      <c r="D48" s="180"/>
      <c r="E48" s="181"/>
      <c r="F48" s="181"/>
      <c r="G48" s="182"/>
      <c r="H48" s="185"/>
      <c r="I48" s="184"/>
      <c r="J48" s="184"/>
      <c r="K48" s="184"/>
      <c r="L48" s="185"/>
    </row>
    <row r="49" spans="1:13" s="46" customFormat="1" ht="15">
      <c r="A49" s="190" t="s">
        <v>890</v>
      </c>
      <c r="B49" s="191"/>
      <c r="C49" s="180"/>
      <c r="D49" s="180"/>
      <c r="E49" s="180"/>
      <c r="F49" s="181"/>
      <c r="G49" s="182"/>
      <c r="H49" s="185"/>
      <c r="I49" s="184"/>
      <c r="J49" s="184"/>
      <c r="K49" s="184"/>
      <c r="L49" s="185"/>
      <c r="M49" s="45"/>
    </row>
    <row r="50" spans="1:13" ht="15">
      <c r="A50" s="180" t="s">
        <v>891</v>
      </c>
      <c r="B50" s="181">
        <f>SUM(C50:E50)</f>
        <v>79</v>
      </c>
      <c r="C50" s="181">
        <v>10</v>
      </c>
      <c r="D50" s="180">
        <v>65</v>
      </c>
      <c r="E50" s="181">
        <v>4</v>
      </c>
      <c r="F50" s="181"/>
      <c r="G50" s="192"/>
      <c r="H50" s="184"/>
      <c r="I50" s="184"/>
      <c r="J50" s="184"/>
      <c r="K50" s="184"/>
      <c r="L50" s="195"/>
    </row>
    <row r="51" spans="1:13" ht="15">
      <c r="A51" s="180" t="s">
        <v>892</v>
      </c>
      <c r="B51" s="181">
        <f>SUM(C51:E51)</f>
        <v>216.5</v>
      </c>
      <c r="C51" s="181">
        <v>10</v>
      </c>
      <c r="D51" s="181">
        <v>197.5</v>
      </c>
      <c r="E51" s="181">
        <v>9</v>
      </c>
      <c r="F51" s="181"/>
      <c r="G51" s="192"/>
      <c r="H51" s="184"/>
      <c r="I51" s="184"/>
      <c r="J51" s="184"/>
      <c r="K51" s="184"/>
      <c r="L51" s="195"/>
    </row>
    <row r="52" spans="1:13" ht="15">
      <c r="A52" s="180" t="s">
        <v>893</v>
      </c>
      <c r="B52" s="181">
        <f>SUM(C52:E52)</f>
        <v>9</v>
      </c>
      <c r="C52" s="180">
        <v>0</v>
      </c>
      <c r="D52" s="180">
        <v>8</v>
      </c>
      <c r="E52" s="181">
        <v>1</v>
      </c>
      <c r="F52" s="189" t="s">
        <v>894</v>
      </c>
      <c r="G52" s="192"/>
      <c r="H52" s="184"/>
      <c r="I52" s="184"/>
      <c r="J52" s="184"/>
      <c r="K52" s="184"/>
      <c r="L52" s="195"/>
    </row>
    <row r="53" spans="1:13" ht="15">
      <c r="A53" s="180"/>
      <c r="B53" s="180"/>
      <c r="C53" s="181"/>
      <c r="D53" s="180"/>
      <c r="E53" s="181"/>
      <c r="F53" s="181"/>
      <c r="G53" s="192"/>
      <c r="H53" s="184"/>
      <c r="I53" s="195"/>
      <c r="J53" s="195"/>
      <c r="K53" s="195"/>
      <c r="L53" s="195"/>
    </row>
    <row r="54" spans="1:13" ht="15">
      <c r="A54" s="196"/>
      <c r="B54" s="196"/>
      <c r="C54" s="197"/>
      <c r="D54" s="196"/>
      <c r="E54" s="197"/>
      <c r="F54" s="197"/>
      <c r="G54" s="198"/>
      <c r="H54" s="195"/>
      <c r="I54" s="195"/>
      <c r="J54" s="195"/>
      <c r="K54" s="195"/>
      <c r="L54" s="195"/>
    </row>
  </sheetData>
  <phoneticPr fontId="17" type="noConversion"/>
  <pageMargins left="0.25" right="0.25" top="0.75" bottom="0.75" header="0.51180555555555496" footer="0.51180555555555496"/>
  <pageSetup paperSize="10" firstPageNumber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9"/>
  <sheetViews>
    <sheetView tabSelected="1" topLeftCell="A253" zoomScale="110" zoomScaleNormal="110" zoomScalePageLayoutView="110" workbookViewId="0">
      <selection activeCell="H337" sqref="H337"/>
    </sheetView>
  </sheetViews>
  <sheetFormatPr defaultColWidth="8.875" defaultRowHeight="15"/>
  <cols>
    <col min="1" max="1" width="39.875" style="85" customWidth="1"/>
    <col min="2" max="2" width="24.75" style="85" customWidth="1"/>
    <col min="3" max="3" width="11.5" style="121" customWidth="1"/>
    <col min="4" max="4" width="8.875" style="151"/>
    <col min="5" max="6" width="8.875" style="85"/>
    <col min="7" max="10" width="10.125" style="85" customWidth="1"/>
    <col min="11" max="11" width="8.875" style="85"/>
    <col min="12" max="12" width="10.5" style="85" customWidth="1"/>
    <col min="13" max="13" width="8.875" style="117"/>
    <col min="14" max="14" width="8.875" style="118"/>
    <col min="15" max="16384" width="8.875" style="85"/>
  </cols>
  <sheetData>
    <row r="1" spans="1:15" s="99" customFormat="1" ht="47.25" customHeight="1">
      <c r="A1" s="92" t="s">
        <v>895</v>
      </c>
      <c r="B1" s="92" t="s">
        <v>896</v>
      </c>
      <c r="C1" s="93" t="s">
        <v>897</v>
      </c>
      <c r="D1" s="143" t="s">
        <v>27</v>
      </c>
      <c r="E1" s="94" t="s">
        <v>898</v>
      </c>
      <c r="F1" s="94" t="s">
        <v>899</v>
      </c>
      <c r="G1" s="92" t="s">
        <v>900</v>
      </c>
      <c r="H1" s="95" t="s">
        <v>901</v>
      </c>
      <c r="I1" s="95" t="s">
        <v>902</v>
      </c>
      <c r="J1" s="95" t="s">
        <v>903</v>
      </c>
      <c r="K1" s="96" t="s">
        <v>904</v>
      </c>
      <c r="L1" s="96" t="s">
        <v>905</v>
      </c>
      <c r="M1" s="97" t="s">
        <v>8</v>
      </c>
      <c r="N1" s="92" t="s">
        <v>952</v>
      </c>
      <c r="O1" s="98"/>
    </row>
    <row r="2" spans="1:15" s="104" customFormat="1" ht="17.45" customHeight="1">
      <c r="A2" s="115" t="s">
        <v>215</v>
      </c>
      <c r="B2" s="115"/>
      <c r="C2" s="115" t="s">
        <v>216</v>
      </c>
      <c r="D2" s="145"/>
      <c r="E2" s="123"/>
      <c r="F2" s="123" t="s">
        <v>217</v>
      </c>
      <c r="G2" s="123" t="s">
        <v>218</v>
      </c>
      <c r="H2" s="132"/>
      <c r="I2" s="132" t="s">
        <v>219</v>
      </c>
      <c r="J2" s="123"/>
      <c r="K2" s="136" t="s">
        <v>220</v>
      </c>
      <c r="L2" s="136"/>
      <c r="M2" s="136"/>
      <c r="N2" s="123"/>
    </row>
    <row r="3" spans="1:15" s="104" customFormat="1" ht="17.45" customHeight="1">
      <c r="A3" s="123" t="s">
        <v>221</v>
      </c>
      <c r="B3" s="123" t="s">
        <v>222</v>
      </c>
      <c r="C3" s="123" t="s">
        <v>223</v>
      </c>
      <c r="D3" s="146"/>
      <c r="E3" s="123"/>
      <c r="F3" s="123" t="s">
        <v>224</v>
      </c>
      <c r="G3" s="123"/>
      <c r="H3" s="132"/>
      <c r="I3" s="132" t="s">
        <v>225</v>
      </c>
      <c r="J3" s="123"/>
      <c r="K3" s="136" t="s">
        <v>226</v>
      </c>
      <c r="L3" s="136"/>
      <c r="M3" s="136">
        <v>188</v>
      </c>
      <c r="N3" s="123"/>
    </row>
    <row r="4" spans="1:15" s="104" customFormat="1" ht="17.45" customHeight="1">
      <c r="A4" s="115" t="s">
        <v>227</v>
      </c>
      <c r="B4" s="115"/>
      <c r="C4" s="115" t="s">
        <v>228</v>
      </c>
      <c r="D4" s="145"/>
      <c r="E4" s="123"/>
      <c r="F4" s="123" t="s">
        <v>224</v>
      </c>
      <c r="G4" s="123"/>
      <c r="H4" s="132"/>
      <c r="I4" s="132"/>
      <c r="J4" s="123" t="s">
        <v>229</v>
      </c>
      <c r="K4" s="136" t="s">
        <v>230</v>
      </c>
      <c r="L4" s="136"/>
      <c r="M4" s="140" t="s">
        <v>231</v>
      </c>
      <c r="N4" s="123"/>
    </row>
    <row r="5" spans="1:15" s="104" customFormat="1" ht="17.45" customHeight="1">
      <c r="A5" s="115" t="s">
        <v>232</v>
      </c>
      <c r="B5" s="115"/>
      <c r="C5" s="115"/>
      <c r="D5" s="145"/>
      <c r="E5" s="123"/>
      <c r="F5" s="123" t="s">
        <v>233</v>
      </c>
      <c r="G5" s="123"/>
      <c r="H5" s="132"/>
      <c r="I5" s="132"/>
      <c r="J5" s="123" t="s">
        <v>234</v>
      </c>
      <c r="K5" s="136" t="s">
        <v>235</v>
      </c>
      <c r="L5" s="136"/>
      <c r="M5" s="140" t="s">
        <v>231</v>
      </c>
      <c r="N5" s="123"/>
    </row>
    <row r="6" spans="1:15" s="104" customFormat="1" ht="17.45" customHeight="1">
      <c r="A6" s="115" t="s">
        <v>236</v>
      </c>
      <c r="B6" s="115"/>
      <c r="C6" s="115" t="s">
        <v>237</v>
      </c>
      <c r="D6" s="145"/>
      <c r="E6" s="123"/>
      <c r="F6" s="123" t="s">
        <v>224</v>
      </c>
      <c r="G6" s="123" t="s">
        <v>238</v>
      </c>
      <c r="H6" s="132" t="s">
        <v>239</v>
      </c>
      <c r="I6" s="132"/>
      <c r="J6" s="123"/>
      <c r="K6" s="136" t="s">
        <v>240</v>
      </c>
      <c r="L6" s="136"/>
      <c r="M6" s="140">
        <v>196</v>
      </c>
      <c r="N6" s="123"/>
    </row>
    <row r="7" spans="1:15" s="104" customFormat="1" ht="17.45" customHeight="1">
      <c r="A7" s="115" t="s">
        <v>241</v>
      </c>
      <c r="B7" s="115"/>
      <c r="C7" s="115" t="s">
        <v>242</v>
      </c>
      <c r="D7" s="145"/>
      <c r="E7" s="123"/>
      <c r="F7" s="123" t="s">
        <v>217</v>
      </c>
      <c r="G7" s="123"/>
      <c r="H7" s="132"/>
      <c r="I7" s="132" t="s">
        <v>243</v>
      </c>
      <c r="J7" s="123"/>
      <c r="K7" s="136" t="s">
        <v>244</v>
      </c>
      <c r="L7" s="136"/>
      <c r="M7" s="140" t="s">
        <v>231</v>
      </c>
      <c r="N7" s="123"/>
    </row>
    <row r="8" spans="1:15" s="104" customFormat="1" ht="17.45" customHeight="1">
      <c r="A8" s="115" t="s">
        <v>245</v>
      </c>
      <c r="B8" s="115"/>
      <c r="C8" s="115"/>
      <c r="D8" s="145"/>
      <c r="E8" s="123"/>
      <c r="F8" s="123" t="s">
        <v>246</v>
      </c>
      <c r="G8" s="123"/>
      <c r="H8" s="132"/>
      <c r="I8" s="132"/>
      <c r="J8" s="123" t="s">
        <v>234</v>
      </c>
      <c r="K8" s="136" t="s">
        <v>247</v>
      </c>
      <c r="L8" s="136"/>
      <c r="M8" s="140" t="s">
        <v>231</v>
      </c>
      <c r="N8" s="123"/>
    </row>
    <row r="9" spans="1:15" s="104" customFormat="1" ht="17.45" customHeight="1">
      <c r="A9" s="115" t="s">
        <v>248</v>
      </c>
      <c r="B9" s="115"/>
      <c r="C9" s="115" t="s">
        <v>249</v>
      </c>
      <c r="D9" s="145"/>
      <c r="E9" s="123"/>
      <c r="F9" s="123" t="s">
        <v>224</v>
      </c>
      <c r="G9" s="123"/>
      <c r="H9" s="132"/>
      <c r="I9" s="132"/>
      <c r="J9" s="123" t="s">
        <v>250</v>
      </c>
      <c r="K9" s="136" t="s">
        <v>240</v>
      </c>
      <c r="L9" s="136"/>
      <c r="M9" s="140">
        <v>194195</v>
      </c>
      <c r="N9" s="123"/>
    </row>
    <row r="10" spans="1:15" s="104" customFormat="1" ht="17.45" customHeight="1">
      <c r="A10" s="115" t="s">
        <v>251</v>
      </c>
      <c r="B10" s="115"/>
      <c r="C10" s="115" t="s">
        <v>252</v>
      </c>
      <c r="D10" s="145"/>
      <c r="E10" s="123"/>
      <c r="F10" s="123" t="s">
        <v>224</v>
      </c>
      <c r="G10" s="123"/>
      <c r="H10" s="132"/>
      <c r="I10" s="132" t="s">
        <v>219</v>
      </c>
      <c r="J10" s="123"/>
      <c r="K10" s="136" t="s">
        <v>253</v>
      </c>
      <c r="L10" s="136"/>
      <c r="M10" s="136">
        <v>189</v>
      </c>
      <c r="N10" s="123"/>
    </row>
    <row r="11" spans="1:15" s="104" customFormat="1" ht="17.45" customHeight="1">
      <c r="A11" s="115" t="s">
        <v>254</v>
      </c>
      <c r="B11" s="115"/>
      <c r="C11" s="115"/>
      <c r="D11" s="145"/>
      <c r="E11" s="123"/>
      <c r="F11" s="123" t="s">
        <v>224</v>
      </c>
      <c r="G11" s="123"/>
      <c r="H11" s="132"/>
      <c r="I11" s="132" t="s">
        <v>243</v>
      </c>
      <c r="J11" s="123"/>
      <c r="K11" s="136" t="s">
        <v>244</v>
      </c>
      <c r="L11" s="136"/>
      <c r="M11" s="140" t="s">
        <v>231</v>
      </c>
      <c r="N11" s="123"/>
      <c r="O11" s="111"/>
    </row>
    <row r="12" spans="1:15" s="104" customFormat="1" ht="17.45" customHeight="1">
      <c r="A12" s="115" t="s">
        <v>255</v>
      </c>
      <c r="B12" s="115"/>
      <c r="C12" s="115"/>
      <c r="D12" s="145"/>
      <c r="E12" s="123"/>
      <c r="F12" s="123" t="s">
        <v>233</v>
      </c>
      <c r="G12" s="123"/>
      <c r="H12" s="132"/>
      <c r="I12" s="132" t="s">
        <v>219</v>
      </c>
      <c r="J12" s="123"/>
      <c r="K12" s="136" t="s">
        <v>247</v>
      </c>
      <c r="L12" s="136"/>
      <c r="M12" s="140">
        <v>191192</v>
      </c>
      <c r="N12" s="123"/>
      <c r="O12" s="111"/>
    </row>
    <row r="13" spans="1:15" s="104" customFormat="1" ht="17.45" customHeight="1">
      <c r="A13" s="115" t="s">
        <v>256</v>
      </c>
      <c r="B13" s="115"/>
      <c r="C13" s="115" t="s">
        <v>257</v>
      </c>
      <c r="D13" s="145"/>
      <c r="E13" s="123"/>
      <c r="F13" s="123" t="s">
        <v>224</v>
      </c>
      <c r="G13" s="123"/>
      <c r="H13" s="132"/>
      <c r="I13" s="132" t="s">
        <v>219</v>
      </c>
      <c r="J13" s="123"/>
      <c r="K13" s="136" t="s">
        <v>226</v>
      </c>
      <c r="L13" s="136"/>
      <c r="M13" s="136"/>
      <c r="N13" s="123"/>
      <c r="O13" s="111"/>
    </row>
    <row r="14" spans="1:15" s="104" customFormat="1" ht="17.45" customHeight="1">
      <c r="A14" s="115" t="s">
        <v>258</v>
      </c>
      <c r="B14" s="115"/>
      <c r="C14" s="115"/>
      <c r="D14" s="145"/>
      <c r="E14" s="123"/>
      <c r="F14" s="123" t="s">
        <v>259</v>
      </c>
      <c r="G14" s="123"/>
      <c r="H14" s="132"/>
      <c r="I14" s="132"/>
      <c r="J14" s="123" t="s">
        <v>234</v>
      </c>
      <c r="K14" s="136" t="s">
        <v>260</v>
      </c>
      <c r="L14" s="136"/>
      <c r="M14" s="140"/>
      <c r="N14" s="123"/>
      <c r="O14" s="111"/>
    </row>
    <row r="15" spans="1:15" s="104" customFormat="1" ht="17.45" customHeight="1">
      <c r="A15" s="115" t="s">
        <v>908</v>
      </c>
      <c r="B15" s="115" t="s">
        <v>909</v>
      </c>
      <c r="C15" s="115" t="s">
        <v>906</v>
      </c>
      <c r="D15" s="145">
        <v>1</v>
      </c>
      <c r="E15" s="115"/>
      <c r="F15" s="115" t="s">
        <v>261</v>
      </c>
      <c r="G15" s="115"/>
      <c r="H15" s="132"/>
      <c r="I15" s="132"/>
      <c r="J15" s="123" t="s">
        <v>262</v>
      </c>
      <c r="K15" s="136" t="s">
        <v>220</v>
      </c>
      <c r="L15" s="136"/>
      <c r="M15" s="136"/>
      <c r="N15" s="115"/>
      <c r="O15" s="111"/>
    </row>
    <row r="16" spans="1:15" s="104" customFormat="1" ht="17.45" customHeight="1">
      <c r="A16" s="115" t="s">
        <v>263</v>
      </c>
      <c r="B16" s="115" t="s">
        <v>213</v>
      </c>
      <c r="C16" s="115" t="s">
        <v>249</v>
      </c>
      <c r="D16" s="145">
        <v>1</v>
      </c>
      <c r="E16" s="115"/>
      <c r="F16" s="115" t="s">
        <v>264</v>
      </c>
      <c r="G16" s="115"/>
      <c r="H16" s="132"/>
      <c r="I16" s="132" t="s">
        <v>265</v>
      </c>
      <c r="J16" s="123"/>
      <c r="K16" s="136" t="s">
        <v>247</v>
      </c>
      <c r="L16" s="136"/>
      <c r="M16" s="136"/>
      <c r="N16" s="115"/>
      <c r="O16" s="111"/>
    </row>
    <row r="17" spans="1:15" s="104" customFormat="1" ht="17.45" customHeight="1">
      <c r="A17" s="115" t="s">
        <v>769</v>
      </c>
      <c r="B17" s="123" t="s">
        <v>907</v>
      </c>
      <c r="C17" s="123" t="s">
        <v>906</v>
      </c>
      <c r="D17" s="146">
        <v>1</v>
      </c>
      <c r="E17" s="123"/>
      <c r="F17" s="123" t="s">
        <v>266</v>
      </c>
      <c r="G17" s="115"/>
      <c r="H17" s="132"/>
      <c r="I17" s="132"/>
      <c r="J17" s="123" t="s">
        <v>267</v>
      </c>
      <c r="K17" s="136" t="s">
        <v>268</v>
      </c>
      <c r="L17" s="136"/>
      <c r="M17" s="136"/>
      <c r="N17" s="115"/>
      <c r="O17" s="111"/>
    </row>
    <row r="18" spans="1:15" s="104" customFormat="1" ht="17.45" customHeight="1">
      <c r="A18" s="123" t="s">
        <v>779</v>
      </c>
      <c r="B18" s="123" t="s">
        <v>780</v>
      </c>
      <c r="C18" s="123" t="s">
        <v>781</v>
      </c>
      <c r="D18" s="146">
        <v>1</v>
      </c>
      <c r="E18" s="123"/>
      <c r="F18" s="123" t="s">
        <v>264</v>
      </c>
      <c r="G18" s="123" t="s">
        <v>782</v>
      </c>
      <c r="H18" s="132" t="s">
        <v>269</v>
      </c>
      <c r="I18" s="132"/>
      <c r="J18" s="123"/>
      <c r="K18" s="136" t="s">
        <v>270</v>
      </c>
      <c r="L18" s="136"/>
      <c r="M18" s="136"/>
      <c r="N18" s="123"/>
      <c r="O18" s="111"/>
    </row>
    <row r="19" spans="1:15" s="104" customFormat="1" ht="17.45" customHeight="1">
      <c r="A19" s="115" t="s">
        <v>792</v>
      </c>
      <c r="B19" s="115" t="s">
        <v>793</v>
      </c>
      <c r="C19" s="115" t="s">
        <v>906</v>
      </c>
      <c r="D19" s="145">
        <v>1</v>
      </c>
      <c r="E19" s="115"/>
      <c r="F19" s="115" t="s">
        <v>217</v>
      </c>
      <c r="G19" s="115"/>
      <c r="H19" s="132"/>
      <c r="I19" s="132"/>
      <c r="J19" s="123" t="s">
        <v>271</v>
      </c>
      <c r="K19" s="136" t="s">
        <v>268</v>
      </c>
      <c r="L19" s="136"/>
      <c r="M19" s="136"/>
      <c r="N19" s="115"/>
      <c r="O19" s="111"/>
    </row>
    <row r="20" spans="1:15" s="104" customFormat="1" ht="17.45" customHeight="1">
      <c r="A20" s="115" t="s">
        <v>795</v>
      </c>
      <c r="B20" s="115" t="s">
        <v>796</v>
      </c>
      <c r="C20" s="115" t="s">
        <v>906</v>
      </c>
      <c r="D20" s="145">
        <v>1</v>
      </c>
      <c r="E20" s="115"/>
      <c r="F20" s="115" t="s">
        <v>264</v>
      </c>
      <c r="G20" s="115"/>
      <c r="H20" s="132"/>
      <c r="I20" s="132" t="s">
        <v>219</v>
      </c>
      <c r="J20" s="123"/>
      <c r="K20" s="136" t="s">
        <v>220</v>
      </c>
      <c r="L20" s="136"/>
      <c r="M20" s="136"/>
      <c r="N20" s="115"/>
      <c r="O20" s="112"/>
    </row>
    <row r="21" spans="1:15" s="104" customFormat="1" ht="17.45" customHeight="1">
      <c r="A21" s="115" t="s">
        <v>797</v>
      </c>
      <c r="B21" s="115" t="s">
        <v>798</v>
      </c>
      <c r="C21" s="115" t="s">
        <v>906</v>
      </c>
      <c r="D21" s="145">
        <v>1</v>
      </c>
      <c r="E21" s="115"/>
      <c r="F21" s="115" t="s">
        <v>261</v>
      </c>
      <c r="G21" s="115"/>
      <c r="H21" s="132"/>
      <c r="I21" s="132"/>
      <c r="J21" s="123" t="s">
        <v>262</v>
      </c>
      <c r="K21" s="136" t="s">
        <v>272</v>
      </c>
      <c r="L21" s="136"/>
      <c r="M21" s="136"/>
      <c r="N21" s="115"/>
      <c r="O21" s="111"/>
    </row>
    <row r="22" spans="1:15" s="104" customFormat="1" ht="17.45" customHeight="1">
      <c r="A22" s="123" t="s">
        <v>802</v>
      </c>
      <c r="B22" s="123" t="s">
        <v>803</v>
      </c>
      <c r="C22" s="123" t="s">
        <v>804</v>
      </c>
      <c r="D22" s="146">
        <v>1</v>
      </c>
      <c r="E22" s="123" t="s">
        <v>805</v>
      </c>
      <c r="F22" s="123" t="s">
        <v>273</v>
      </c>
      <c r="G22" s="123" t="s">
        <v>782</v>
      </c>
      <c r="H22" s="132" t="s">
        <v>269</v>
      </c>
      <c r="I22" s="132" t="s">
        <v>219</v>
      </c>
      <c r="J22" s="123"/>
      <c r="K22" s="136" t="s">
        <v>270</v>
      </c>
      <c r="L22" s="136"/>
      <c r="M22" s="136"/>
      <c r="N22" s="123"/>
      <c r="O22" s="111"/>
    </row>
    <row r="23" spans="1:15" s="104" customFormat="1" ht="17.45" customHeight="1">
      <c r="A23" s="115" t="s">
        <v>806</v>
      </c>
      <c r="B23" s="115" t="s">
        <v>807</v>
      </c>
      <c r="C23" s="115" t="s">
        <v>906</v>
      </c>
      <c r="D23" s="145">
        <v>1</v>
      </c>
      <c r="E23" s="115"/>
      <c r="F23" s="115" t="s">
        <v>264</v>
      </c>
      <c r="G23" s="115"/>
      <c r="H23" s="132"/>
      <c r="I23" s="132"/>
      <c r="J23" s="123" t="s">
        <v>267</v>
      </c>
      <c r="K23" s="136" t="s">
        <v>274</v>
      </c>
      <c r="L23" s="136"/>
      <c r="M23" s="136"/>
      <c r="N23" s="115"/>
      <c r="O23" s="111"/>
    </row>
    <row r="24" spans="1:15" s="111" customFormat="1" ht="17.45" customHeight="1">
      <c r="A24" s="115" t="s">
        <v>808</v>
      </c>
      <c r="B24" s="115" t="s">
        <v>809</v>
      </c>
      <c r="C24" s="115" t="s">
        <v>906</v>
      </c>
      <c r="D24" s="145">
        <v>1</v>
      </c>
      <c r="E24" s="115"/>
      <c r="F24" s="115" t="s">
        <v>217</v>
      </c>
      <c r="G24" s="115"/>
      <c r="H24" s="132"/>
      <c r="I24" s="132"/>
      <c r="J24" s="123" t="s">
        <v>271</v>
      </c>
      <c r="K24" s="136" t="s">
        <v>226</v>
      </c>
      <c r="L24" s="136"/>
      <c r="M24" s="136"/>
      <c r="N24" s="115"/>
    </row>
    <row r="25" spans="1:15" s="112" customFormat="1" ht="17.45" customHeight="1">
      <c r="A25" s="115" t="s">
        <v>814</v>
      </c>
      <c r="B25" s="115" t="s">
        <v>815</v>
      </c>
      <c r="C25" s="115" t="s">
        <v>813</v>
      </c>
      <c r="D25" s="145">
        <v>1</v>
      </c>
      <c r="E25" s="115"/>
      <c r="F25" s="115" t="s">
        <v>224</v>
      </c>
      <c r="G25" s="115" t="s">
        <v>782</v>
      </c>
      <c r="H25" s="132"/>
      <c r="I25" s="132" t="s">
        <v>219</v>
      </c>
      <c r="J25" s="123"/>
      <c r="K25" s="136" t="s">
        <v>226</v>
      </c>
      <c r="L25" s="136"/>
      <c r="M25" s="136"/>
      <c r="N25" s="115" t="s">
        <v>275</v>
      </c>
      <c r="O25" s="111"/>
    </row>
    <row r="26" spans="1:15" s="111" customFormat="1" ht="17.45" customHeight="1">
      <c r="A26" s="115" t="s">
        <v>817</v>
      </c>
      <c r="B26" s="115" t="s">
        <v>818</v>
      </c>
      <c r="C26" s="115" t="s">
        <v>906</v>
      </c>
      <c r="D26" s="145">
        <v>1</v>
      </c>
      <c r="E26" s="115"/>
      <c r="F26" s="115" t="s">
        <v>273</v>
      </c>
      <c r="G26" s="115"/>
      <c r="H26" s="132"/>
      <c r="I26" s="132"/>
      <c r="J26" s="123" t="s">
        <v>262</v>
      </c>
      <c r="K26" s="136" t="s">
        <v>276</v>
      </c>
      <c r="L26" s="136"/>
      <c r="M26" s="136"/>
      <c r="N26" s="115"/>
    </row>
    <row r="27" spans="1:15" s="111" customFormat="1" ht="17.45" customHeight="1">
      <c r="A27" s="115" t="s">
        <v>819</v>
      </c>
      <c r="B27" s="115" t="s">
        <v>820</v>
      </c>
      <c r="C27" s="115" t="s">
        <v>906</v>
      </c>
      <c r="D27" s="145">
        <v>1</v>
      </c>
      <c r="E27" s="115"/>
      <c r="F27" s="115" t="s">
        <v>217</v>
      </c>
      <c r="G27" s="115"/>
      <c r="H27" s="132"/>
      <c r="I27" s="132"/>
      <c r="J27" s="123" t="s">
        <v>267</v>
      </c>
      <c r="K27" s="136" t="s">
        <v>277</v>
      </c>
      <c r="L27" s="136"/>
      <c r="M27" s="136"/>
      <c r="N27" s="115" t="s">
        <v>278</v>
      </c>
    </row>
    <row r="28" spans="1:15" s="111" customFormat="1" ht="17.45" customHeight="1">
      <c r="A28" s="115" t="s">
        <v>279</v>
      </c>
      <c r="B28" s="115" t="s">
        <v>280</v>
      </c>
      <c r="C28" s="115" t="s">
        <v>804</v>
      </c>
      <c r="D28" s="145">
        <v>1</v>
      </c>
      <c r="E28" s="115"/>
      <c r="F28" s="115" t="s">
        <v>261</v>
      </c>
      <c r="G28" s="115" t="s">
        <v>281</v>
      </c>
      <c r="H28" s="132" t="s">
        <v>120</v>
      </c>
      <c r="I28" s="132" t="s">
        <v>219</v>
      </c>
      <c r="J28" s="123" t="s">
        <v>267</v>
      </c>
      <c r="K28" s="136" t="s">
        <v>272</v>
      </c>
      <c r="L28" s="136"/>
      <c r="M28" s="136"/>
      <c r="N28" s="115"/>
    </row>
    <row r="29" spans="1:15" s="111" customFormat="1" ht="17.45" customHeight="1">
      <c r="A29" s="115" t="s">
        <v>830</v>
      </c>
      <c r="B29" s="115" t="s">
        <v>831</v>
      </c>
      <c r="C29" s="115" t="s">
        <v>804</v>
      </c>
      <c r="D29" s="145">
        <v>1</v>
      </c>
      <c r="E29" s="115" t="s">
        <v>805</v>
      </c>
      <c r="F29" s="115" t="s">
        <v>121</v>
      </c>
      <c r="G29" s="115" t="s">
        <v>782</v>
      </c>
      <c r="H29" s="132"/>
      <c r="I29" s="132" t="s">
        <v>219</v>
      </c>
      <c r="J29" s="123" t="s">
        <v>122</v>
      </c>
      <c r="K29" s="136" t="s">
        <v>260</v>
      </c>
      <c r="L29" s="136"/>
      <c r="M29" s="136"/>
      <c r="N29" s="115"/>
    </row>
    <row r="30" spans="1:15" s="111" customFormat="1" ht="17.45" customHeight="1">
      <c r="A30" s="115" t="s">
        <v>832</v>
      </c>
      <c r="B30" s="115" t="s">
        <v>833</v>
      </c>
      <c r="C30" s="115" t="s">
        <v>781</v>
      </c>
      <c r="D30" s="145">
        <v>1</v>
      </c>
      <c r="E30" s="123"/>
      <c r="F30" s="123" t="s">
        <v>123</v>
      </c>
      <c r="G30" s="115" t="s">
        <v>782</v>
      </c>
      <c r="H30" s="132"/>
      <c r="I30" s="132" t="s">
        <v>219</v>
      </c>
      <c r="J30" s="123"/>
      <c r="K30" s="136" t="s">
        <v>226</v>
      </c>
      <c r="L30" s="136"/>
      <c r="M30" s="136"/>
      <c r="N30" s="115"/>
    </row>
    <row r="31" spans="1:15" s="111" customFormat="1" ht="17.45" customHeight="1">
      <c r="A31" s="115" t="s">
        <v>124</v>
      </c>
      <c r="B31" s="115" t="s">
        <v>125</v>
      </c>
      <c r="C31" s="115" t="s">
        <v>252</v>
      </c>
      <c r="D31" s="145">
        <v>1</v>
      </c>
      <c r="E31" s="115"/>
      <c r="F31" s="115" t="s">
        <v>224</v>
      </c>
      <c r="G31" s="115"/>
      <c r="H31" s="132"/>
      <c r="I31" s="132" t="s">
        <v>225</v>
      </c>
      <c r="J31" s="123"/>
      <c r="K31" s="136" t="s">
        <v>226</v>
      </c>
      <c r="L31" s="136"/>
      <c r="M31" s="136"/>
      <c r="N31" s="115"/>
    </row>
    <row r="32" spans="1:15" s="111" customFormat="1" ht="17.45" customHeight="1">
      <c r="A32" s="115" t="s">
        <v>842</v>
      </c>
      <c r="B32" s="115" t="s">
        <v>843</v>
      </c>
      <c r="C32" s="115" t="s">
        <v>813</v>
      </c>
      <c r="D32" s="145">
        <v>1</v>
      </c>
      <c r="E32" s="115"/>
      <c r="F32" s="115" t="s">
        <v>224</v>
      </c>
      <c r="G32" s="115" t="s">
        <v>782</v>
      </c>
      <c r="H32" s="132"/>
      <c r="I32" s="132"/>
      <c r="J32" s="123" t="s">
        <v>271</v>
      </c>
      <c r="K32" s="136" t="s">
        <v>268</v>
      </c>
      <c r="L32" s="136"/>
      <c r="M32" s="136"/>
      <c r="N32" s="115"/>
    </row>
    <row r="33" spans="1:15" s="111" customFormat="1" ht="17.45" customHeight="1">
      <c r="A33" s="123" t="s">
        <v>844</v>
      </c>
      <c r="B33" s="123" t="s">
        <v>845</v>
      </c>
      <c r="C33" s="123" t="s">
        <v>781</v>
      </c>
      <c r="D33" s="146">
        <v>1</v>
      </c>
      <c r="E33" s="123"/>
      <c r="F33" s="123" t="s">
        <v>126</v>
      </c>
      <c r="G33" s="123" t="s">
        <v>782</v>
      </c>
      <c r="H33" s="132" t="s">
        <v>120</v>
      </c>
      <c r="I33" s="132"/>
      <c r="J33" s="123"/>
      <c r="K33" s="136" t="s">
        <v>226</v>
      </c>
      <c r="L33" s="136"/>
      <c r="M33" s="136"/>
      <c r="N33" s="123"/>
    </row>
    <row r="34" spans="1:15" s="111" customFormat="1" ht="17.45" customHeight="1">
      <c r="A34" s="115" t="s">
        <v>127</v>
      </c>
      <c r="B34" s="115" t="s">
        <v>128</v>
      </c>
      <c r="C34" s="115" t="s">
        <v>129</v>
      </c>
      <c r="D34" s="145">
        <v>1</v>
      </c>
      <c r="E34" s="123"/>
      <c r="F34" s="123" t="s">
        <v>224</v>
      </c>
      <c r="G34" s="123" t="s">
        <v>130</v>
      </c>
      <c r="H34" s="132" t="s">
        <v>120</v>
      </c>
      <c r="I34" s="132"/>
      <c r="J34" s="123"/>
      <c r="K34" s="136" t="s">
        <v>226</v>
      </c>
      <c r="L34" s="136"/>
      <c r="M34" s="136"/>
      <c r="N34" s="123"/>
    </row>
    <row r="35" spans="1:15" s="111" customFormat="1" ht="17.45" customHeight="1">
      <c r="A35" s="115" t="s">
        <v>131</v>
      </c>
      <c r="B35" s="123" t="s">
        <v>132</v>
      </c>
      <c r="C35" s="123" t="s">
        <v>133</v>
      </c>
      <c r="D35" s="146">
        <v>1</v>
      </c>
      <c r="E35" s="123"/>
      <c r="F35" s="123" t="s">
        <v>217</v>
      </c>
      <c r="G35" s="123" t="s">
        <v>134</v>
      </c>
      <c r="H35" s="132" t="s">
        <v>135</v>
      </c>
      <c r="I35" s="132"/>
      <c r="J35" s="123"/>
      <c r="K35" s="136" t="s">
        <v>226</v>
      </c>
      <c r="L35" s="136"/>
      <c r="M35" s="136"/>
      <c r="N35" s="123" t="s">
        <v>136</v>
      </c>
    </row>
    <row r="36" spans="1:15" s="111" customFormat="1" ht="17.45" customHeight="1">
      <c r="A36" s="123" t="s">
        <v>846</v>
      </c>
      <c r="B36" s="123" t="s">
        <v>847</v>
      </c>
      <c r="C36" s="123" t="s">
        <v>137</v>
      </c>
      <c r="D36" s="146">
        <v>1</v>
      </c>
      <c r="E36" s="123"/>
      <c r="F36" s="123" t="s">
        <v>138</v>
      </c>
      <c r="G36" s="123"/>
      <c r="H36" s="132"/>
      <c r="I36" s="132" t="s">
        <v>225</v>
      </c>
      <c r="J36" s="123" t="s">
        <v>139</v>
      </c>
      <c r="K36" s="136" t="s">
        <v>140</v>
      </c>
      <c r="L36" s="136"/>
      <c r="M36" s="136"/>
      <c r="N36" s="123"/>
    </row>
    <row r="37" spans="1:15" s="111" customFormat="1" ht="17.45" customHeight="1">
      <c r="A37" s="123" t="s">
        <v>848</v>
      </c>
      <c r="B37" s="123" t="s">
        <v>849</v>
      </c>
      <c r="C37" s="123" t="s">
        <v>906</v>
      </c>
      <c r="D37" s="146">
        <v>1</v>
      </c>
      <c r="E37" s="123"/>
      <c r="F37" s="123" t="s">
        <v>141</v>
      </c>
      <c r="G37" s="123"/>
      <c r="H37" s="132"/>
      <c r="I37" s="132"/>
      <c r="J37" s="123" t="s">
        <v>142</v>
      </c>
      <c r="K37" s="136" t="s">
        <v>226</v>
      </c>
      <c r="L37" s="136"/>
      <c r="M37" s="136"/>
      <c r="N37" s="123" t="s">
        <v>143</v>
      </c>
    </row>
    <row r="38" spans="1:15" s="111" customFormat="1" ht="17.45" customHeight="1">
      <c r="A38" s="115" t="s">
        <v>144</v>
      </c>
      <c r="B38" s="115" t="s">
        <v>145</v>
      </c>
      <c r="C38" s="115" t="s">
        <v>146</v>
      </c>
      <c r="D38" s="145">
        <v>1</v>
      </c>
      <c r="E38" s="115"/>
      <c r="F38" s="115" t="s">
        <v>224</v>
      </c>
      <c r="G38" s="115" t="s">
        <v>147</v>
      </c>
      <c r="H38" s="132"/>
      <c r="I38" s="132" t="s">
        <v>219</v>
      </c>
      <c r="J38" s="123"/>
      <c r="K38" s="136" t="s">
        <v>226</v>
      </c>
      <c r="L38" s="136"/>
      <c r="M38" s="136"/>
      <c r="N38" s="115"/>
      <c r="O38" s="113"/>
    </row>
    <row r="39" spans="1:15" s="111" customFormat="1" ht="17.45" customHeight="1">
      <c r="A39" s="115" t="s">
        <v>852</v>
      </c>
      <c r="B39" s="115" t="s">
        <v>680</v>
      </c>
      <c r="C39" s="115" t="s">
        <v>906</v>
      </c>
      <c r="D39" s="145">
        <v>1</v>
      </c>
      <c r="E39" s="115"/>
      <c r="F39" s="115" t="s">
        <v>217</v>
      </c>
      <c r="G39" s="115"/>
      <c r="H39" s="132"/>
      <c r="I39" s="132" t="s">
        <v>148</v>
      </c>
      <c r="J39" s="123"/>
      <c r="K39" s="136" t="s">
        <v>226</v>
      </c>
      <c r="L39" s="136"/>
      <c r="M39" s="136"/>
      <c r="N39" s="115"/>
      <c r="O39" s="104"/>
    </row>
    <row r="40" spans="1:15" s="111" customFormat="1" ht="17.45" customHeight="1">
      <c r="A40" s="115" t="s">
        <v>149</v>
      </c>
      <c r="B40" s="115" t="s">
        <v>150</v>
      </c>
      <c r="C40" s="115" t="s">
        <v>151</v>
      </c>
      <c r="D40" s="145">
        <v>1</v>
      </c>
      <c r="E40" s="123"/>
      <c r="F40" s="123" t="s">
        <v>224</v>
      </c>
      <c r="G40" s="123" t="s">
        <v>130</v>
      </c>
      <c r="H40" s="132"/>
      <c r="I40" s="132" t="s">
        <v>219</v>
      </c>
      <c r="J40" s="123"/>
      <c r="K40" s="136" t="s">
        <v>152</v>
      </c>
      <c r="L40" s="136"/>
      <c r="M40" s="136"/>
      <c r="N40" s="123"/>
      <c r="O40" s="104"/>
    </row>
    <row r="41" spans="1:15" s="111" customFormat="1" ht="17.45" customHeight="1">
      <c r="A41" s="123" t="s">
        <v>153</v>
      </c>
      <c r="B41" s="123" t="s">
        <v>683</v>
      </c>
      <c r="C41" s="123" t="s">
        <v>813</v>
      </c>
      <c r="D41" s="146">
        <v>1</v>
      </c>
      <c r="E41" s="123"/>
      <c r="F41" s="123" t="s">
        <v>224</v>
      </c>
      <c r="G41" s="123" t="s">
        <v>782</v>
      </c>
      <c r="H41" s="132"/>
      <c r="I41" s="132" t="s">
        <v>219</v>
      </c>
      <c r="J41" s="123"/>
      <c r="K41" s="136" t="s">
        <v>268</v>
      </c>
      <c r="L41" s="136"/>
      <c r="M41" s="136"/>
      <c r="N41" s="123"/>
      <c r="O41" s="104"/>
    </row>
    <row r="42" spans="1:15" s="111" customFormat="1" ht="17.45" customHeight="1">
      <c r="A42" s="123" t="s">
        <v>154</v>
      </c>
      <c r="B42" s="123" t="s">
        <v>155</v>
      </c>
      <c r="C42" s="123" t="s">
        <v>129</v>
      </c>
      <c r="D42" s="146">
        <v>1</v>
      </c>
      <c r="E42" s="123"/>
      <c r="F42" s="123" t="s">
        <v>224</v>
      </c>
      <c r="G42" s="123" t="s">
        <v>156</v>
      </c>
      <c r="H42" s="132" t="s">
        <v>120</v>
      </c>
      <c r="I42" s="132"/>
      <c r="J42" s="123"/>
      <c r="K42" s="136" t="s">
        <v>226</v>
      </c>
      <c r="L42" s="136"/>
      <c r="M42" s="136"/>
      <c r="N42" s="123"/>
      <c r="O42" s="104"/>
    </row>
    <row r="43" spans="1:15" s="111" customFormat="1" ht="17.45" customHeight="1">
      <c r="A43" s="123" t="s">
        <v>684</v>
      </c>
      <c r="B43" s="123" t="s">
        <v>685</v>
      </c>
      <c r="C43" s="123" t="s">
        <v>781</v>
      </c>
      <c r="D43" s="146">
        <v>1</v>
      </c>
      <c r="E43" s="123"/>
      <c r="F43" s="123" t="s">
        <v>224</v>
      </c>
      <c r="G43" s="123" t="s">
        <v>782</v>
      </c>
      <c r="H43" s="132" t="s">
        <v>135</v>
      </c>
      <c r="I43" s="132"/>
      <c r="J43" s="123"/>
      <c r="K43" s="136" t="s">
        <v>157</v>
      </c>
      <c r="L43" s="136"/>
      <c r="M43" s="136"/>
      <c r="N43" s="123"/>
      <c r="O43" s="104"/>
    </row>
    <row r="44" spans="1:15" s="111" customFormat="1" ht="17.45" customHeight="1">
      <c r="A44" s="115" t="s">
        <v>687</v>
      </c>
      <c r="B44" s="115" t="s">
        <v>688</v>
      </c>
      <c r="C44" s="115" t="s">
        <v>781</v>
      </c>
      <c r="D44" s="145">
        <v>1</v>
      </c>
      <c r="E44" s="115"/>
      <c r="F44" s="115" t="s">
        <v>158</v>
      </c>
      <c r="G44" s="115" t="s">
        <v>782</v>
      </c>
      <c r="H44" s="132" t="s">
        <v>159</v>
      </c>
      <c r="I44" s="132"/>
      <c r="J44" s="123"/>
      <c r="K44" s="136" t="s">
        <v>226</v>
      </c>
      <c r="L44" s="136"/>
      <c r="M44" s="136"/>
      <c r="N44" s="115"/>
      <c r="O44" s="104"/>
    </row>
    <row r="45" spans="1:15" s="111" customFormat="1" ht="17.45" customHeight="1">
      <c r="A45" s="115" t="s">
        <v>160</v>
      </c>
      <c r="B45" s="115" t="s">
        <v>161</v>
      </c>
      <c r="C45" s="115" t="s">
        <v>829</v>
      </c>
      <c r="D45" s="145">
        <v>1</v>
      </c>
      <c r="E45" s="115"/>
      <c r="F45" s="115" t="s">
        <v>264</v>
      </c>
      <c r="G45" s="115" t="s">
        <v>162</v>
      </c>
      <c r="H45" s="132"/>
      <c r="I45" s="132" t="s">
        <v>219</v>
      </c>
      <c r="J45" s="123"/>
      <c r="K45" s="136" t="s">
        <v>220</v>
      </c>
      <c r="L45" s="136"/>
      <c r="M45" s="136"/>
      <c r="N45" s="115"/>
    </row>
    <row r="46" spans="1:15" s="111" customFormat="1" ht="17.45" customHeight="1">
      <c r="A46" s="115" t="s">
        <v>690</v>
      </c>
      <c r="B46" s="115" t="s">
        <v>691</v>
      </c>
      <c r="C46" s="115" t="s">
        <v>804</v>
      </c>
      <c r="D46" s="145">
        <v>1</v>
      </c>
      <c r="E46" s="115" t="s">
        <v>805</v>
      </c>
      <c r="F46" s="115" t="s">
        <v>163</v>
      </c>
      <c r="G46" s="115" t="s">
        <v>782</v>
      </c>
      <c r="H46" s="132" t="s">
        <v>164</v>
      </c>
      <c r="I46" s="132" t="s">
        <v>225</v>
      </c>
      <c r="J46" s="123" t="s">
        <v>165</v>
      </c>
      <c r="K46" s="136" t="s">
        <v>166</v>
      </c>
      <c r="L46" s="136"/>
      <c r="M46" s="136"/>
      <c r="N46" s="115"/>
    </row>
    <row r="47" spans="1:15" s="111" customFormat="1" ht="17.45" customHeight="1">
      <c r="A47" s="115" t="s">
        <v>696</v>
      </c>
      <c r="B47" s="115" t="s">
        <v>697</v>
      </c>
      <c r="C47" s="115" t="s">
        <v>906</v>
      </c>
      <c r="D47" s="145">
        <v>1</v>
      </c>
      <c r="E47" s="115"/>
      <c r="F47" s="115" t="s">
        <v>261</v>
      </c>
      <c r="G47" s="115"/>
      <c r="H47" s="132"/>
      <c r="I47" s="132" t="s">
        <v>265</v>
      </c>
      <c r="J47" s="123" t="s">
        <v>262</v>
      </c>
      <c r="K47" s="136" t="s">
        <v>272</v>
      </c>
      <c r="L47" s="136"/>
      <c r="M47" s="136"/>
      <c r="N47" s="115"/>
    </row>
    <row r="48" spans="1:15" s="111" customFormat="1" ht="17.45" customHeight="1">
      <c r="A48" s="115" t="s">
        <v>706</v>
      </c>
      <c r="B48" s="115" t="s">
        <v>707</v>
      </c>
      <c r="C48" s="115" t="s">
        <v>813</v>
      </c>
      <c r="D48" s="145">
        <v>1</v>
      </c>
      <c r="E48" s="115" t="s">
        <v>805</v>
      </c>
      <c r="F48" s="114" t="s">
        <v>224</v>
      </c>
      <c r="G48" s="115" t="s">
        <v>782</v>
      </c>
      <c r="H48" s="132" t="s">
        <v>164</v>
      </c>
      <c r="I48" s="132" t="s">
        <v>225</v>
      </c>
      <c r="J48" s="123" t="s">
        <v>165</v>
      </c>
      <c r="K48" s="136" t="s">
        <v>166</v>
      </c>
      <c r="L48" s="136"/>
      <c r="M48" s="136"/>
      <c r="N48" s="115"/>
    </row>
    <row r="49" spans="1:15" s="111" customFormat="1" ht="17.45" customHeight="1">
      <c r="A49" s="123" t="s">
        <v>708</v>
      </c>
      <c r="B49" s="115" t="s">
        <v>709</v>
      </c>
      <c r="C49" s="115" t="s">
        <v>829</v>
      </c>
      <c r="D49" s="145">
        <v>1</v>
      </c>
      <c r="E49" s="115"/>
      <c r="F49" s="115" t="s">
        <v>224</v>
      </c>
      <c r="G49" s="115" t="s">
        <v>782</v>
      </c>
      <c r="H49" s="132" t="s">
        <v>164</v>
      </c>
      <c r="I49" s="132" t="s">
        <v>225</v>
      </c>
      <c r="J49" s="123"/>
      <c r="K49" s="136" t="s">
        <v>167</v>
      </c>
      <c r="L49" s="136"/>
      <c r="M49" s="136"/>
      <c r="N49" s="115"/>
    </row>
    <row r="50" spans="1:15" s="111" customFormat="1" ht="17.45" customHeight="1">
      <c r="A50" s="115" t="s">
        <v>712</v>
      </c>
      <c r="B50" s="115" t="s">
        <v>713</v>
      </c>
      <c r="C50" s="115" t="s">
        <v>775</v>
      </c>
      <c r="D50" s="145">
        <v>1</v>
      </c>
      <c r="E50" s="115"/>
      <c r="F50" s="115" t="s">
        <v>266</v>
      </c>
      <c r="G50" s="115"/>
      <c r="H50" s="132" t="s">
        <v>120</v>
      </c>
      <c r="I50" s="132"/>
      <c r="J50" s="123"/>
      <c r="K50" s="136" t="s">
        <v>226</v>
      </c>
      <c r="L50" s="136"/>
      <c r="M50" s="136"/>
      <c r="N50" s="115"/>
    </row>
    <row r="51" spans="1:15" s="112" customFormat="1" ht="17.45" customHeight="1">
      <c r="A51" s="115" t="s">
        <v>723</v>
      </c>
      <c r="B51" s="115" t="s">
        <v>724</v>
      </c>
      <c r="C51" s="115" t="s">
        <v>781</v>
      </c>
      <c r="D51" s="145">
        <v>1</v>
      </c>
      <c r="E51" s="115"/>
      <c r="F51" s="115" t="s">
        <v>224</v>
      </c>
      <c r="G51" s="115" t="s">
        <v>782</v>
      </c>
      <c r="H51" s="132" t="s">
        <v>239</v>
      </c>
      <c r="I51" s="132"/>
      <c r="J51" s="123"/>
      <c r="K51" s="136" t="s">
        <v>268</v>
      </c>
      <c r="L51" s="136"/>
      <c r="M51" s="136"/>
      <c r="N51" s="123"/>
      <c r="O51" s="111"/>
    </row>
    <row r="52" spans="1:15" s="112" customFormat="1" ht="17.45" customHeight="1">
      <c r="A52" s="115" t="s">
        <v>727</v>
      </c>
      <c r="B52" s="115" t="s">
        <v>726</v>
      </c>
      <c r="C52" s="115" t="s">
        <v>788</v>
      </c>
      <c r="D52" s="145">
        <v>1</v>
      </c>
      <c r="E52" s="115"/>
      <c r="F52" s="115" t="s">
        <v>264</v>
      </c>
      <c r="G52" s="123"/>
      <c r="H52" s="132"/>
      <c r="I52" s="132" t="s">
        <v>219</v>
      </c>
      <c r="J52" s="123"/>
      <c r="K52" s="136" t="s">
        <v>220</v>
      </c>
      <c r="L52" s="136"/>
      <c r="M52" s="136"/>
      <c r="N52" s="123" t="s">
        <v>168</v>
      </c>
      <c r="O52" s="111"/>
    </row>
    <row r="53" spans="1:15" s="111" customFormat="1" ht="17.45" customHeight="1">
      <c r="A53" s="115" t="s">
        <v>169</v>
      </c>
      <c r="B53" s="115" t="s">
        <v>726</v>
      </c>
      <c r="C53" s="115" t="s">
        <v>788</v>
      </c>
      <c r="D53" s="145">
        <v>1</v>
      </c>
      <c r="E53" s="115"/>
      <c r="F53" s="115" t="s">
        <v>224</v>
      </c>
      <c r="G53" s="123"/>
      <c r="H53" s="132"/>
      <c r="I53" s="132" t="s">
        <v>225</v>
      </c>
      <c r="J53" s="123"/>
      <c r="K53" s="136" t="s">
        <v>226</v>
      </c>
      <c r="L53" s="136"/>
      <c r="M53" s="136"/>
      <c r="N53" s="123" t="s">
        <v>170</v>
      </c>
    </row>
    <row r="54" spans="1:15" s="111" customFormat="1" ht="17.45" customHeight="1">
      <c r="A54" s="123" t="s">
        <v>171</v>
      </c>
      <c r="B54" s="123" t="s">
        <v>729</v>
      </c>
      <c r="C54" s="123" t="s">
        <v>906</v>
      </c>
      <c r="D54" s="146">
        <v>1</v>
      </c>
      <c r="E54" s="123"/>
      <c r="F54" s="123" t="s">
        <v>217</v>
      </c>
      <c r="G54" s="123"/>
      <c r="H54" s="132"/>
      <c r="I54" s="132"/>
      <c r="J54" s="123" t="s">
        <v>172</v>
      </c>
      <c r="K54" s="136" t="s">
        <v>173</v>
      </c>
      <c r="L54" s="136"/>
      <c r="M54" s="136"/>
      <c r="N54" s="123"/>
    </row>
    <row r="55" spans="1:15" s="111" customFormat="1" ht="17.45" customHeight="1">
      <c r="A55" s="115" t="s">
        <v>732</v>
      </c>
      <c r="B55" s="115" t="s">
        <v>733</v>
      </c>
      <c r="C55" s="115" t="s">
        <v>781</v>
      </c>
      <c r="D55" s="145">
        <v>1</v>
      </c>
      <c r="E55" s="115"/>
      <c r="F55" s="115" t="s">
        <v>224</v>
      </c>
      <c r="G55" s="115" t="s">
        <v>782</v>
      </c>
      <c r="H55" s="132" t="s">
        <v>164</v>
      </c>
      <c r="I55" s="132"/>
      <c r="J55" s="123"/>
      <c r="K55" s="136" t="s">
        <v>226</v>
      </c>
      <c r="L55" s="136"/>
      <c r="M55" s="136"/>
      <c r="N55" s="115"/>
    </row>
    <row r="56" spans="1:15" s="111" customFormat="1" ht="17.45" customHeight="1">
      <c r="A56" s="115" t="s">
        <v>747</v>
      </c>
      <c r="B56" s="115" t="s">
        <v>748</v>
      </c>
      <c r="C56" s="115" t="s">
        <v>906</v>
      </c>
      <c r="D56" s="145">
        <v>1</v>
      </c>
      <c r="E56" s="115"/>
      <c r="F56" s="115" t="s">
        <v>261</v>
      </c>
      <c r="G56" s="115"/>
      <c r="H56" s="132"/>
      <c r="I56" s="132" t="s">
        <v>265</v>
      </c>
      <c r="J56" s="123"/>
      <c r="K56" s="136" t="s">
        <v>270</v>
      </c>
      <c r="L56" s="136"/>
      <c r="M56" s="136"/>
      <c r="N56" s="115"/>
    </row>
    <row r="57" spans="1:15" s="111" customFormat="1" ht="17.45" customHeight="1">
      <c r="A57" s="115" t="s">
        <v>754</v>
      </c>
      <c r="B57" s="115" t="s">
        <v>755</v>
      </c>
      <c r="C57" s="115" t="s">
        <v>781</v>
      </c>
      <c r="D57" s="145">
        <v>1</v>
      </c>
      <c r="E57" s="115"/>
      <c r="F57" s="115" t="s">
        <v>264</v>
      </c>
      <c r="G57" s="115" t="s">
        <v>782</v>
      </c>
      <c r="H57" s="132" t="s">
        <v>120</v>
      </c>
      <c r="I57" s="132"/>
      <c r="J57" s="123"/>
      <c r="K57" s="136" t="s">
        <v>247</v>
      </c>
      <c r="L57" s="136"/>
      <c r="M57" s="136"/>
      <c r="N57" s="115"/>
    </row>
    <row r="58" spans="1:15" s="111" customFormat="1" ht="17.45" customHeight="1">
      <c r="A58" s="115" t="s">
        <v>757</v>
      </c>
      <c r="B58" s="115" t="s">
        <v>758</v>
      </c>
      <c r="C58" s="123" t="s">
        <v>756</v>
      </c>
      <c r="D58" s="146">
        <v>1</v>
      </c>
      <c r="E58" s="123"/>
      <c r="F58" s="123" t="s">
        <v>264</v>
      </c>
      <c r="G58" s="115" t="s">
        <v>782</v>
      </c>
      <c r="H58" s="132" t="s">
        <v>120</v>
      </c>
      <c r="I58" s="132"/>
      <c r="J58" s="123"/>
      <c r="K58" s="136" t="s">
        <v>247</v>
      </c>
      <c r="L58" s="136"/>
      <c r="M58" s="136"/>
      <c r="N58" s="115"/>
    </row>
    <row r="59" spans="1:15" s="111" customFormat="1" ht="17.45" customHeight="1">
      <c r="A59" s="115" t="s">
        <v>605</v>
      </c>
      <c r="B59" s="115" t="s">
        <v>174</v>
      </c>
      <c r="C59" s="115" t="s">
        <v>175</v>
      </c>
      <c r="D59" s="145">
        <v>1</v>
      </c>
      <c r="E59" s="115" t="s">
        <v>176</v>
      </c>
      <c r="F59" s="115" t="s">
        <v>177</v>
      </c>
      <c r="G59" s="115" t="s">
        <v>178</v>
      </c>
      <c r="H59" s="207" t="s">
        <v>120</v>
      </c>
      <c r="I59" s="132" t="s">
        <v>219</v>
      </c>
      <c r="J59" s="123" t="s">
        <v>139</v>
      </c>
      <c r="K59" s="136" t="s">
        <v>179</v>
      </c>
      <c r="L59" s="136"/>
      <c r="M59" s="136"/>
      <c r="N59" s="115" t="s">
        <v>180</v>
      </c>
      <c r="O59" s="113"/>
    </row>
    <row r="60" spans="1:15" s="111" customFormat="1" ht="17.45" customHeight="1">
      <c r="A60" s="115" t="s">
        <v>181</v>
      </c>
      <c r="B60" s="115" t="s">
        <v>182</v>
      </c>
      <c r="C60" s="115" t="s">
        <v>151</v>
      </c>
      <c r="D60" s="145">
        <v>1</v>
      </c>
      <c r="E60" s="115"/>
      <c r="F60" s="115" t="s">
        <v>224</v>
      </c>
      <c r="G60" s="115" t="s">
        <v>183</v>
      </c>
      <c r="H60" s="207"/>
      <c r="I60" s="132" t="s">
        <v>148</v>
      </c>
      <c r="J60" s="123"/>
      <c r="K60" s="136" t="s">
        <v>226</v>
      </c>
      <c r="L60" s="136"/>
      <c r="M60" s="136"/>
      <c r="N60" s="123" t="s">
        <v>184</v>
      </c>
    </row>
    <row r="61" spans="1:15" s="111" customFormat="1" ht="17.45" customHeight="1">
      <c r="A61" s="115" t="s">
        <v>185</v>
      </c>
      <c r="B61" s="115" t="s">
        <v>186</v>
      </c>
      <c r="C61" s="115" t="s">
        <v>829</v>
      </c>
      <c r="D61" s="145">
        <v>1</v>
      </c>
      <c r="E61" s="115"/>
      <c r="F61" s="115" t="s">
        <v>261</v>
      </c>
      <c r="G61" s="115" t="s">
        <v>218</v>
      </c>
      <c r="H61" s="207"/>
      <c r="I61" s="132"/>
      <c r="J61" s="123" t="s">
        <v>187</v>
      </c>
      <c r="K61" s="136" t="s">
        <v>152</v>
      </c>
      <c r="L61" s="136"/>
      <c r="M61" s="136"/>
      <c r="N61" s="123"/>
    </row>
    <row r="62" spans="1:15" s="111" customFormat="1" ht="17.45" customHeight="1">
      <c r="A62" s="115" t="s">
        <v>609</v>
      </c>
      <c r="B62" s="115" t="s">
        <v>610</v>
      </c>
      <c r="C62" s="115" t="s">
        <v>781</v>
      </c>
      <c r="D62" s="145">
        <v>1</v>
      </c>
      <c r="E62" s="115"/>
      <c r="F62" s="115" t="s">
        <v>261</v>
      </c>
      <c r="G62" s="115" t="s">
        <v>782</v>
      </c>
      <c r="H62" s="207" t="s">
        <v>269</v>
      </c>
      <c r="I62" s="132"/>
      <c r="J62" s="123"/>
      <c r="K62" s="136" t="s">
        <v>188</v>
      </c>
      <c r="L62" s="136"/>
      <c r="M62" s="136"/>
      <c r="N62" s="115"/>
    </row>
    <row r="63" spans="1:15" s="111" customFormat="1" ht="17.45" customHeight="1">
      <c r="A63" s="115" t="s">
        <v>189</v>
      </c>
      <c r="B63" s="115" t="s">
        <v>190</v>
      </c>
      <c r="C63" s="115" t="s">
        <v>191</v>
      </c>
      <c r="D63" s="145">
        <v>1</v>
      </c>
      <c r="E63" s="115"/>
      <c r="F63" s="115" t="s">
        <v>217</v>
      </c>
      <c r="G63" s="115" t="s">
        <v>192</v>
      </c>
      <c r="H63" s="207"/>
      <c r="I63" s="132"/>
      <c r="J63" s="123" t="s">
        <v>271</v>
      </c>
      <c r="K63" s="136" t="s">
        <v>268</v>
      </c>
      <c r="L63" s="136"/>
      <c r="M63" s="136"/>
      <c r="N63" s="123" t="s">
        <v>193</v>
      </c>
    </row>
    <row r="64" spans="1:15" s="111" customFormat="1" ht="17.45" customHeight="1">
      <c r="A64" s="115" t="s">
        <v>618</v>
      </c>
      <c r="B64" s="115" t="s">
        <v>619</v>
      </c>
      <c r="C64" s="115" t="s">
        <v>813</v>
      </c>
      <c r="D64" s="145">
        <v>1</v>
      </c>
      <c r="E64" s="115"/>
      <c r="F64" s="115" t="s">
        <v>194</v>
      </c>
      <c r="G64" s="115" t="s">
        <v>782</v>
      </c>
      <c r="H64" s="207"/>
      <c r="I64" s="132"/>
      <c r="J64" s="123" t="s">
        <v>195</v>
      </c>
      <c r="K64" s="136" t="s">
        <v>240</v>
      </c>
      <c r="L64" s="136"/>
      <c r="M64" s="136"/>
      <c r="N64" s="115"/>
    </row>
    <row r="65" spans="1:14" s="111" customFormat="1" ht="17.45" customHeight="1">
      <c r="A65" s="115" t="s">
        <v>620</v>
      </c>
      <c r="B65" s="115" t="s">
        <v>621</v>
      </c>
      <c r="C65" s="115" t="s">
        <v>813</v>
      </c>
      <c r="D65" s="145">
        <v>1</v>
      </c>
      <c r="E65" s="115"/>
      <c r="F65" s="115" t="s">
        <v>217</v>
      </c>
      <c r="G65" s="115" t="s">
        <v>782</v>
      </c>
      <c r="H65" s="207"/>
      <c r="I65" s="132"/>
      <c r="J65" s="123" t="s">
        <v>267</v>
      </c>
      <c r="K65" s="136" t="s">
        <v>196</v>
      </c>
      <c r="L65" s="136"/>
      <c r="M65" s="136"/>
      <c r="N65" s="115"/>
    </row>
    <row r="66" spans="1:14" s="111" customFormat="1" ht="17.45" customHeight="1">
      <c r="A66" s="115" t="s">
        <v>623</v>
      </c>
      <c r="B66" s="115" t="s">
        <v>624</v>
      </c>
      <c r="C66" s="115" t="s">
        <v>906</v>
      </c>
      <c r="D66" s="145">
        <v>1</v>
      </c>
      <c r="E66" s="115"/>
      <c r="F66" s="115" t="s">
        <v>261</v>
      </c>
      <c r="G66" s="115"/>
      <c r="H66" s="207"/>
      <c r="I66" s="132"/>
      <c r="J66" s="123" t="s">
        <v>262</v>
      </c>
      <c r="K66" s="136" t="s">
        <v>272</v>
      </c>
      <c r="L66" s="136"/>
      <c r="M66" s="136"/>
      <c r="N66" s="115"/>
    </row>
    <row r="67" spans="1:14" s="111" customFormat="1" ht="17.45" customHeight="1">
      <c r="A67" s="114" t="s">
        <v>626</v>
      </c>
      <c r="B67" s="114" t="s">
        <v>627</v>
      </c>
      <c r="C67" s="115" t="s">
        <v>906</v>
      </c>
      <c r="D67" s="145">
        <v>1</v>
      </c>
      <c r="E67" s="115"/>
      <c r="F67" s="115" t="s">
        <v>261</v>
      </c>
      <c r="G67" s="115"/>
      <c r="H67" s="207"/>
      <c r="I67" s="132"/>
      <c r="J67" s="123" t="s">
        <v>262</v>
      </c>
      <c r="K67" s="136" t="s">
        <v>272</v>
      </c>
      <c r="L67" s="136"/>
      <c r="M67" s="136"/>
      <c r="N67" s="115"/>
    </row>
    <row r="68" spans="1:14" s="111" customFormat="1" ht="17.45" customHeight="1">
      <c r="A68" s="115" t="s">
        <v>630</v>
      </c>
      <c r="B68" s="115" t="s">
        <v>631</v>
      </c>
      <c r="C68" s="115" t="s">
        <v>906</v>
      </c>
      <c r="D68" s="145">
        <v>1</v>
      </c>
      <c r="E68" s="115"/>
      <c r="F68" s="115" t="s">
        <v>264</v>
      </c>
      <c r="G68" s="115"/>
      <c r="H68" s="207"/>
      <c r="I68" s="132"/>
      <c r="J68" s="123" t="s">
        <v>262</v>
      </c>
      <c r="K68" s="136" t="s">
        <v>197</v>
      </c>
      <c r="L68" s="136"/>
      <c r="M68" s="136"/>
      <c r="N68" s="115"/>
    </row>
    <row r="69" spans="1:14" s="111" customFormat="1" ht="17.45" customHeight="1">
      <c r="A69" s="115" t="s">
        <v>632</v>
      </c>
      <c r="B69" s="115" t="s">
        <v>633</v>
      </c>
      <c r="C69" s="115" t="s">
        <v>906</v>
      </c>
      <c r="D69" s="145">
        <v>1</v>
      </c>
      <c r="E69" s="115"/>
      <c r="F69" s="115" t="s">
        <v>224</v>
      </c>
      <c r="G69" s="115"/>
      <c r="H69" s="207"/>
      <c r="I69" s="132"/>
      <c r="J69" s="123" t="s">
        <v>267</v>
      </c>
      <c r="K69" s="136" t="s">
        <v>198</v>
      </c>
      <c r="L69" s="136"/>
      <c r="M69" s="136"/>
      <c r="N69" s="115"/>
    </row>
    <row r="70" spans="1:14" s="111" customFormat="1" ht="17.45" customHeight="1">
      <c r="A70" s="115" t="s">
        <v>199</v>
      </c>
      <c r="B70" s="115" t="s">
        <v>200</v>
      </c>
      <c r="C70" s="115" t="s">
        <v>257</v>
      </c>
      <c r="D70" s="145">
        <v>1</v>
      </c>
      <c r="E70" s="115"/>
      <c r="F70" s="115" t="s">
        <v>224</v>
      </c>
      <c r="G70" s="115"/>
      <c r="H70" s="207"/>
      <c r="I70" s="132" t="s">
        <v>219</v>
      </c>
      <c r="J70" s="123"/>
      <c r="K70" s="136" t="s">
        <v>226</v>
      </c>
      <c r="L70" s="136"/>
      <c r="M70" s="136" t="s">
        <v>201</v>
      </c>
      <c r="N70" s="115"/>
    </row>
    <row r="71" spans="1:14" s="111" customFormat="1" ht="17.45" customHeight="1">
      <c r="A71" s="115" t="s">
        <v>202</v>
      </c>
      <c r="B71" s="115" t="s">
        <v>203</v>
      </c>
      <c r="C71" s="115" t="s">
        <v>204</v>
      </c>
      <c r="D71" s="145">
        <v>1</v>
      </c>
      <c r="E71" s="115"/>
      <c r="F71" s="115" t="s">
        <v>261</v>
      </c>
      <c r="G71" s="115" t="s">
        <v>183</v>
      </c>
      <c r="H71" s="207"/>
      <c r="I71" s="132"/>
      <c r="J71" s="123" t="s">
        <v>262</v>
      </c>
      <c r="K71" s="136" t="s">
        <v>152</v>
      </c>
      <c r="L71" s="136"/>
      <c r="M71" s="136"/>
      <c r="N71" s="123"/>
    </row>
    <row r="72" spans="1:14" s="111" customFormat="1" ht="17.45" customHeight="1">
      <c r="A72" s="115" t="s">
        <v>205</v>
      </c>
      <c r="B72" s="115" t="s">
        <v>645</v>
      </c>
      <c r="C72" s="115" t="s">
        <v>906</v>
      </c>
      <c r="D72" s="145">
        <v>1</v>
      </c>
      <c r="E72" s="115"/>
      <c r="F72" s="115" t="s">
        <v>264</v>
      </c>
      <c r="G72" s="115"/>
      <c r="H72" s="207"/>
      <c r="I72" s="132"/>
      <c r="J72" s="123" t="s">
        <v>262</v>
      </c>
      <c r="K72" s="136" t="s">
        <v>206</v>
      </c>
      <c r="L72" s="136"/>
      <c r="M72" s="136"/>
      <c r="N72" s="123"/>
    </row>
    <row r="73" spans="1:14" s="111" customFormat="1" ht="17.45" customHeight="1">
      <c r="A73" s="115" t="s">
        <v>647</v>
      </c>
      <c r="B73" s="115" t="s">
        <v>648</v>
      </c>
      <c r="C73" s="115" t="s">
        <v>906</v>
      </c>
      <c r="D73" s="145">
        <v>1</v>
      </c>
      <c r="E73" s="115"/>
      <c r="F73" s="115" t="s">
        <v>224</v>
      </c>
      <c r="G73" s="115"/>
      <c r="H73" s="207" t="s">
        <v>207</v>
      </c>
      <c r="I73" s="132"/>
      <c r="J73" s="123" t="s">
        <v>139</v>
      </c>
      <c r="K73" s="136" t="s">
        <v>167</v>
      </c>
      <c r="L73" s="136"/>
      <c r="M73" s="136"/>
      <c r="N73" s="123" t="s">
        <v>35</v>
      </c>
    </row>
    <row r="74" spans="1:14" s="111" customFormat="1" ht="17.45" customHeight="1">
      <c r="A74" s="115" t="s">
        <v>650</v>
      </c>
      <c r="B74" s="115" t="s">
        <v>651</v>
      </c>
      <c r="C74" s="115" t="s">
        <v>906</v>
      </c>
      <c r="D74" s="145">
        <v>1</v>
      </c>
      <c r="E74" s="115"/>
      <c r="F74" s="115" t="s">
        <v>264</v>
      </c>
      <c r="G74" s="115"/>
      <c r="H74" s="207"/>
      <c r="I74" s="132" t="s">
        <v>36</v>
      </c>
      <c r="J74" s="123"/>
      <c r="K74" s="136" t="s">
        <v>220</v>
      </c>
      <c r="L74" s="136"/>
      <c r="M74" s="136"/>
      <c r="N74" s="123"/>
    </row>
    <row r="75" spans="1:14" s="111" customFormat="1" ht="17.45" customHeight="1">
      <c r="A75" s="115" t="s">
        <v>653</v>
      </c>
      <c r="B75" s="115" t="s">
        <v>654</v>
      </c>
      <c r="C75" s="115" t="s">
        <v>906</v>
      </c>
      <c r="D75" s="145">
        <v>1</v>
      </c>
      <c r="E75" s="115"/>
      <c r="F75" s="115" t="s">
        <v>217</v>
      </c>
      <c r="G75" s="115"/>
      <c r="H75" s="207"/>
      <c r="I75" s="132"/>
      <c r="J75" s="123" t="s">
        <v>271</v>
      </c>
      <c r="K75" s="136" t="s">
        <v>235</v>
      </c>
      <c r="L75" s="136"/>
      <c r="M75" s="136"/>
      <c r="N75" s="115"/>
    </row>
    <row r="76" spans="1:14" s="111" customFormat="1" ht="17.45" customHeight="1">
      <c r="A76" s="115" t="s">
        <v>667</v>
      </c>
      <c r="B76" s="115" t="s">
        <v>668</v>
      </c>
      <c r="C76" s="115" t="s">
        <v>781</v>
      </c>
      <c r="D76" s="145">
        <v>1</v>
      </c>
      <c r="E76" s="115"/>
      <c r="F76" s="115" t="s">
        <v>224</v>
      </c>
      <c r="G76" s="115" t="s">
        <v>782</v>
      </c>
      <c r="H76" s="207" t="s">
        <v>120</v>
      </c>
      <c r="I76" s="132"/>
      <c r="J76" s="123"/>
      <c r="K76" s="136" t="s">
        <v>226</v>
      </c>
      <c r="L76" s="136"/>
      <c r="M76" s="136"/>
      <c r="N76" s="115"/>
    </row>
    <row r="77" spans="1:14" s="111" customFormat="1" ht="17.45" customHeight="1">
      <c r="A77" s="115" t="s">
        <v>37</v>
      </c>
      <c r="B77" s="115" t="s">
        <v>669</v>
      </c>
      <c r="C77" s="115" t="s">
        <v>781</v>
      </c>
      <c r="D77" s="145">
        <v>1</v>
      </c>
      <c r="E77" s="115"/>
      <c r="F77" s="115" t="s">
        <v>224</v>
      </c>
      <c r="G77" s="115" t="s">
        <v>782</v>
      </c>
      <c r="H77" s="207" t="s">
        <v>38</v>
      </c>
      <c r="I77" s="132"/>
      <c r="J77" s="123"/>
      <c r="K77" s="136" t="s">
        <v>226</v>
      </c>
      <c r="L77" s="136"/>
      <c r="M77" s="136"/>
      <c r="N77" s="115" t="s">
        <v>39</v>
      </c>
    </row>
    <row r="78" spans="1:14" s="111" customFormat="1" ht="17.45" customHeight="1">
      <c r="A78" s="115" t="s">
        <v>673</v>
      </c>
      <c r="B78" s="115" t="s">
        <v>674</v>
      </c>
      <c r="C78" s="115" t="s">
        <v>906</v>
      </c>
      <c r="D78" s="145">
        <v>1</v>
      </c>
      <c r="E78" s="115"/>
      <c r="F78" s="115" t="s">
        <v>224</v>
      </c>
      <c r="G78" s="115"/>
      <c r="H78" s="207"/>
      <c r="I78" s="132" t="s">
        <v>219</v>
      </c>
      <c r="J78" s="123" t="s">
        <v>40</v>
      </c>
      <c r="K78" s="136" t="s">
        <v>140</v>
      </c>
      <c r="L78" s="136"/>
      <c r="M78" s="136"/>
      <c r="N78" s="115"/>
    </row>
    <row r="79" spans="1:14" s="111" customFormat="1" ht="17.45" customHeight="1">
      <c r="A79" s="115" t="s">
        <v>677</v>
      </c>
      <c r="B79" s="115" t="s">
        <v>678</v>
      </c>
      <c r="C79" s="115" t="s">
        <v>906</v>
      </c>
      <c r="D79" s="145">
        <v>1</v>
      </c>
      <c r="E79" s="115"/>
      <c r="F79" s="115" t="s">
        <v>41</v>
      </c>
      <c r="G79" s="115"/>
      <c r="H79" s="207"/>
      <c r="I79" s="132" t="s">
        <v>225</v>
      </c>
      <c r="J79" s="123" t="s">
        <v>165</v>
      </c>
      <c r="K79" s="136" t="s">
        <v>253</v>
      </c>
      <c r="L79" s="136"/>
      <c r="M79" s="136"/>
      <c r="N79" s="115"/>
    </row>
    <row r="80" spans="1:14" s="111" customFormat="1" ht="17.45" customHeight="1">
      <c r="A80" s="115" t="s">
        <v>675</v>
      </c>
      <c r="B80" s="115" t="s">
        <v>676</v>
      </c>
      <c r="C80" s="115" t="s">
        <v>705</v>
      </c>
      <c r="D80" s="145">
        <v>1</v>
      </c>
      <c r="E80" s="115"/>
      <c r="F80" s="115" t="s">
        <v>264</v>
      </c>
      <c r="G80" s="115"/>
      <c r="H80" s="207" t="s">
        <v>269</v>
      </c>
      <c r="I80" s="132"/>
      <c r="J80" s="123"/>
      <c r="K80" s="136" t="s">
        <v>140</v>
      </c>
      <c r="L80" s="136"/>
      <c r="M80" s="136"/>
      <c r="N80" s="115"/>
    </row>
    <row r="81" spans="1:15" s="111" customFormat="1" ht="17.45" customHeight="1">
      <c r="A81" s="115" t="s">
        <v>525</v>
      </c>
      <c r="B81" s="115" t="s">
        <v>526</v>
      </c>
      <c r="C81" s="115" t="s">
        <v>906</v>
      </c>
      <c r="D81" s="145">
        <v>1</v>
      </c>
      <c r="E81" s="115"/>
      <c r="F81" s="115" t="s">
        <v>42</v>
      </c>
      <c r="G81" s="115"/>
      <c r="H81" s="207"/>
      <c r="I81" s="132"/>
      <c r="J81" s="123" t="s">
        <v>267</v>
      </c>
      <c r="K81" s="136" t="s">
        <v>43</v>
      </c>
      <c r="L81" s="136"/>
      <c r="M81" s="136"/>
      <c r="N81" s="123"/>
    </row>
    <row r="82" spans="1:15" s="111" customFormat="1" ht="17.45" customHeight="1">
      <c r="A82" s="115" t="s">
        <v>528</v>
      </c>
      <c r="B82" s="115" t="s">
        <v>529</v>
      </c>
      <c r="C82" s="115" t="s">
        <v>906</v>
      </c>
      <c r="D82" s="145">
        <v>1</v>
      </c>
      <c r="E82" s="115"/>
      <c r="F82" s="115" t="s">
        <v>264</v>
      </c>
      <c r="G82" s="115"/>
      <c r="H82" s="132"/>
      <c r="I82" s="132"/>
      <c r="J82" s="123" t="s">
        <v>262</v>
      </c>
      <c r="K82" s="136" t="s">
        <v>220</v>
      </c>
      <c r="L82" s="136"/>
      <c r="M82" s="136"/>
      <c r="N82" s="115"/>
    </row>
    <row r="83" spans="1:15" s="111" customFormat="1" ht="17.45" customHeight="1">
      <c r="A83" s="115" t="s">
        <v>44</v>
      </c>
      <c r="B83" s="115" t="s">
        <v>45</v>
      </c>
      <c r="C83" s="115" t="s">
        <v>829</v>
      </c>
      <c r="D83" s="145">
        <v>1</v>
      </c>
      <c r="E83" s="123"/>
      <c r="F83" s="123" t="s">
        <v>121</v>
      </c>
      <c r="G83" s="123" t="s">
        <v>46</v>
      </c>
      <c r="H83" s="132"/>
      <c r="I83" s="132"/>
      <c r="J83" s="123" t="s">
        <v>262</v>
      </c>
      <c r="K83" s="136" t="s">
        <v>220</v>
      </c>
      <c r="L83" s="136"/>
      <c r="M83" s="136"/>
      <c r="N83" s="123"/>
    </row>
    <row r="84" spans="1:15" s="111" customFormat="1" ht="17.45" customHeight="1">
      <c r="A84" s="123" t="s">
        <v>47</v>
      </c>
      <c r="B84" s="123" t="s">
        <v>48</v>
      </c>
      <c r="C84" s="123" t="s">
        <v>804</v>
      </c>
      <c r="D84" s="146">
        <v>1</v>
      </c>
      <c r="E84" s="123"/>
      <c r="F84" s="123" t="s">
        <v>224</v>
      </c>
      <c r="G84" s="123" t="s">
        <v>183</v>
      </c>
      <c r="H84" s="132"/>
      <c r="I84" s="132"/>
      <c r="J84" s="123" t="s">
        <v>262</v>
      </c>
      <c r="K84" s="136" t="s">
        <v>140</v>
      </c>
      <c r="L84" s="136"/>
      <c r="M84" s="136"/>
      <c r="N84" s="123"/>
    </row>
    <row r="85" spans="1:15" s="111" customFormat="1" ht="17.45" customHeight="1">
      <c r="A85" s="115" t="s">
        <v>49</v>
      </c>
      <c r="B85" s="115" t="s">
        <v>50</v>
      </c>
      <c r="C85" s="115" t="s">
        <v>781</v>
      </c>
      <c r="D85" s="145">
        <v>1</v>
      </c>
      <c r="E85" s="115"/>
      <c r="F85" s="115" t="s">
        <v>51</v>
      </c>
      <c r="G85" s="123" t="s">
        <v>52</v>
      </c>
      <c r="H85" s="132" t="s">
        <v>269</v>
      </c>
      <c r="I85" s="132"/>
      <c r="J85" s="123"/>
      <c r="K85" s="136" t="s">
        <v>247</v>
      </c>
      <c r="L85" s="136"/>
      <c r="M85" s="136"/>
      <c r="N85" s="123"/>
    </row>
    <row r="86" spans="1:15" s="111" customFormat="1" ht="17.45" customHeight="1">
      <c r="A86" s="123" t="s">
        <v>535</v>
      </c>
      <c r="B86" s="123" t="s">
        <v>536</v>
      </c>
      <c r="C86" s="123" t="s">
        <v>804</v>
      </c>
      <c r="D86" s="146">
        <v>1</v>
      </c>
      <c r="E86" s="123"/>
      <c r="F86" s="123" t="s">
        <v>224</v>
      </c>
      <c r="G86" s="123" t="s">
        <v>782</v>
      </c>
      <c r="H86" s="132" t="s">
        <v>164</v>
      </c>
      <c r="I86" s="132" t="s">
        <v>225</v>
      </c>
      <c r="J86" s="123" t="s">
        <v>139</v>
      </c>
      <c r="K86" s="136" t="s">
        <v>167</v>
      </c>
      <c r="L86" s="136"/>
      <c r="M86" s="136"/>
      <c r="N86" s="123"/>
    </row>
    <row r="87" spans="1:15" s="111" customFormat="1" ht="17.45" customHeight="1">
      <c r="A87" s="123" t="s">
        <v>539</v>
      </c>
      <c r="B87" s="123" t="s">
        <v>540</v>
      </c>
      <c r="C87" s="123" t="s">
        <v>813</v>
      </c>
      <c r="D87" s="146">
        <v>1</v>
      </c>
      <c r="E87" s="123"/>
      <c r="F87" s="123" t="s">
        <v>273</v>
      </c>
      <c r="G87" s="123" t="s">
        <v>782</v>
      </c>
      <c r="H87" s="132"/>
      <c r="I87" s="132"/>
      <c r="J87" s="123" t="s">
        <v>262</v>
      </c>
      <c r="K87" s="136" t="s">
        <v>53</v>
      </c>
      <c r="L87" s="136"/>
      <c r="M87" s="136"/>
      <c r="N87" s="123"/>
    </row>
    <row r="88" spans="1:15" s="113" customFormat="1" ht="17.45" customHeight="1">
      <c r="A88" s="115" t="s">
        <v>541</v>
      </c>
      <c r="B88" s="115" t="s">
        <v>542</v>
      </c>
      <c r="C88" s="115" t="s">
        <v>906</v>
      </c>
      <c r="D88" s="145">
        <v>1</v>
      </c>
      <c r="E88" s="115"/>
      <c r="F88" s="115" t="s">
        <v>264</v>
      </c>
      <c r="G88" s="115"/>
      <c r="H88" s="132"/>
      <c r="I88" s="132"/>
      <c r="J88" s="123" t="s">
        <v>262</v>
      </c>
      <c r="K88" s="136" t="s">
        <v>220</v>
      </c>
      <c r="L88" s="136"/>
      <c r="M88" s="136"/>
      <c r="N88" s="115"/>
      <c r="O88" s="111"/>
    </row>
    <row r="89" spans="1:15" s="104" customFormat="1" ht="17.45" customHeight="1">
      <c r="A89" s="115" t="s">
        <v>54</v>
      </c>
      <c r="B89" s="115" t="s">
        <v>547</v>
      </c>
      <c r="C89" s="115" t="s">
        <v>829</v>
      </c>
      <c r="D89" s="145">
        <v>1</v>
      </c>
      <c r="E89" s="115"/>
      <c r="F89" s="115" t="s">
        <v>217</v>
      </c>
      <c r="G89" s="115" t="s">
        <v>782</v>
      </c>
      <c r="H89" s="132" t="s">
        <v>55</v>
      </c>
      <c r="I89" s="132"/>
      <c r="J89" s="123"/>
      <c r="K89" s="136" t="s">
        <v>268</v>
      </c>
      <c r="L89" s="136"/>
      <c r="M89" s="136"/>
      <c r="N89" s="115"/>
      <c r="O89" s="111"/>
    </row>
    <row r="90" spans="1:15" s="104" customFormat="1" ht="17.45" customHeight="1">
      <c r="A90" s="115" t="s">
        <v>56</v>
      </c>
      <c r="B90" s="115" t="s">
        <v>57</v>
      </c>
      <c r="C90" s="115" t="s">
        <v>58</v>
      </c>
      <c r="D90" s="145">
        <v>1</v>
      </c>
      <c r="E90" s="123"/>
      <c r="F90" s="123" t="s">
        <v>217</v>
      </c>
      <c r="G90" s="123" t="s">
        <v>130</v>
      </c>
      <c r="H90" s="132" t="s">
        <v>59</v>
      </c>
      <c r="I90" s="132"/>
      <c r="J90" s="123"/>
      <c r="K90" s="136" t="s">
        <v>244</v>
      </c>
      <c r="L90" s="136"/>
      <c r="M90" s="140"/>
      <c r="N90" s="123" t="s">
        <v>60</v>
      </c>
      <c r="O90" s="111"/>
    </row>
    <row r="91" spans="1:15" s="104" customFormat="1" ht="17.45" customHeight="1">
      <c r="A91" s="123" t="s">
        <v>553</v>
      </c>
      <c r="B91" s="116" t="s">
        <v>554</v>
      </c>
      <c r="C91" s="123" t="s">
        <v>829</v>
      </c>
      <c r="D91" s="146">
        <v>1</v>
      </c>
      <c r="E91" s="123" t="s">
        <v>805</v>
      </c>
      <c r="F91" s="123" t="s">
        <v>61</v>
      </c>
      <c r="G91" s="123" t="s">
        <v>782</v>
      </c>
      <c r="H91" s="132" t="s">
        <v>269</v>
      </c>
      <c r="I91" s="132"/>
      <c r="J91" s="123"/>
      <c r="K91" s="136" t="s">
        <v>270</v>
      </c>
      <c r="L91" s="136"/>
      <c r="M91" s="136"/>
      <c r="N91" s="123"/>
      <c r="O91" s="111"/>
    </row>
    <row r="92" spans="1:15" s="104" customFormat="1" ht="17.45" customHeight="1">
      <c r="A92" s="115" t="s">
        <v>555</v>
      </c>
      <c r="B92" s="115" t="s">
        <v>556</v>
      </c>
      <c r="C92" s="115" t="s">
        <v>781</v>
      </c>
      <c r="D92" s="145">
        <v>1</v>
      </c>
      <c r="E92" s="115"/>
      <c r="F92" s="115" t="s">
        <v>264</v>
      </c>
      <c r="G92" s="123" t="s">
        <v>782</v>
      </c>
      <c r="H92" s="132" t="s">
        <v>120</v>
      </c>
      <c r="I92" s="132"/>
      <c r="J92" s="123"/>
      <c r="K92" s="136" t="s">
        <v>247</v>
      </c>
      <c r="L92" s="136"/>
      <c r="M92" s="136"/>
      <c r="N92" s="123"/>
      <c r="O92" s="111"/>
    </row>
    <row r="93" spans="1:15" s="104" customFormat="1" ht="17.45" customHeight="1">
      <c r="A93" s="115" t="s">
        <v>557</v>
      </c>
      <c r="B93" s="115" t="s">
        <v>558</v>
      </c>
      <c r="C93" s="115" t="s">
        <v>813</v>
      </c>
      <c r="D93" s="145">
        <v>1</v>
      </c>
      <c r="E93" s="115"/>
      <c r="F93" s="115" t="s">
        <v>224</v>
      </c>
      <c r="G93" s="115" t="s">
        <v>782</v>
      </c>
      <c r="H93" s="132"/>
      <c r="I93" s="132" t="s">
        <v>219</v>
      </c>
      <c r="J93" s="123"/>
      <c r="K93" s="136" t="s">
        <v>268</v>
      </c>
      <c r="L93" s="136"/>
      <c r="M93" s="136"/>
      <c r="N93" s="115"/>
      <c r="O93" s="111"/>
    </row>
    <row r="94" spans="1:15" s="104" customFormat="1" ht="17.45" customHeight="1">
      <c r="A94" s="115" t="s">
        <v>62</v>
      </c>
      <c r="B94" s="115" t="s">
        <v>63</v>
      </c>
      <c r="C94" s="115" t="s">
        <v>64</v>
      </c>
      <c r="D94" s="145">
        <v>1</v>
      </c>
      <c r="E94" s="115"/>
      <c r="F94" s="115" t="s">
        <v>233</v>
      </c>
      <c r="G94" s="115"/>
      <c r="H94" s="132"/>
      <c r="I94" s="132" t="s">
        <v>219</v>
      </c>
      <c r="J94" s="123"/>
      <c r="K94" s="136" t="s">
        <v>268</v>
      </c>
      <c r="L94" s="136"/>
      <c r="M94" s="136"/>
      <c r="N94" s="115"/>
      <c r="O94" s="111"/>
    </row>
    <row r="95" spans="1:15" s="104" customFormat="1" ht="17.45" customHeight="1">
      <c r="A95" s="115" t="s">
        <v>65</v>
      </c>
      <c r="B95" s="115" t="s">
        <v>66</v>
      </c>
      <c r="C95" s="115" t="s">
        <v>67</v>
      </c>
      <c r="D95" s="145"/>
      <c r="E95" s="123"/>
      <c r="F95" s="123" t="s">
        <v>217</v>
      </c>
      <c r="G95" s="123"/>
      <c r="H95" s="132"/>
      <c r="I95" s="132"/>
      <c r="J95" s="123" t="s">
        <v>229</v>
      </c>
      <c r="K95" s="136" t="s">
        <v>230</v>
      </c>
      <c r="L95" s="136"/>
      <c r="M95" s="136"/>
      <c r="N95" s="123"/>
      <c r="O95" s="111"/>
    </row>
    <row r="96" spans="1:15" s="104" customFormat="1" ht="17.45" customHeight="1">
      <c r="A96" s="123" t="s">
        <v>559</v>
      </c>
      <c r="B96" s="123" t="s">
        <v>560</v>
      </c>
      <c r="C96" s="123" t="s">
        <v>801</v>
      </c>
      <c r="D96" s="146">
        <v>1</v>
      </c>
      <c r="E96" s="123"/>
      <c r="F96" s="123" t="s">
        <v>224</v>
      </c>
      <c r="G96" s="123"/>
      <c r="H96" s="132" t="s">
        <v>120</v>
      </c>
      <c r="I96" s="132"/>
      <c r="J96" s="123"/>
      <c r="K96" s="136" t="s">
        <v>166</v>
      </c>
      <c r="L96" s="136"/>
      <c r="M96" s="136"/>
      <c r="N96" s="123"/>
      <c r="O96" s="111"/>
    </row>
    <row r="97" spans="1:15" s="104" customFormat="1" ht="17.45" customHeight="1">
      <c r="A97" s="123" t="s">
        <v>564</v>
      </c>
      <c r="B97" s="123" t="s">
        <v>565</v>
      </c>
      <c r="C97" s="123" t="s">
        <v>906</v>
      </c>
      <c r="D97" s="146">
        <v>1</v>
      </c>
      <c r="E97" s="123"/>
      <c r="F97" s="123" t="s">
        <v>261</v>
      </c>
      <c r="G97" s="123"/>
      <c r="H97" s="132"/>
      <c r="I97" s="132"/>
      <c r="J97" s="123" t="s">
        <v>262</v>
      </c>
      <c r="K97" s="136" t="s">
        <v>272</v>
      </c>
      <c r="L97" s="136"/>
      <c r="M97" s="136"/>
      <c r="N97" s="123"/>
      <c r="O97" s="111"/>
    </row>
    <row r="98" spans="1:15" s="104" customFormat="1" ht="17.45" customHeight="1">
      <c r="A98" s="115" t="s">
        <v>569</v>
      </c>
      <c r="B98" s="115" t="s">
        <v>570</v>
      </c>
      <c r="C98" s="115" t="s">
        <v>906</v>
      </c>
      <c r="D98" s="145">
        <v>1</v>
      </c>
      <c r="E98" s="115"/>
      <c r="F98" s="115" t="s">
        <v>224</v>
      </c>
      <c r="G98" s="115"/>
      <c r="H98" s="132"/>
      <c r="I98" s="132"/>
      <c r="J98" s="123" t="s">
        <v>271</v>
      </c>
      <c r="K98" s="136" t="s">
        <v>268</v>
      </c>
      <c r="L98" s="136"/>
      <c r="M98" s="136"/>
      <c r="N98" s="115"/>
      <c r="O98" s="111"/>
    </row>
    <row r="99" spans="1:15" s="104" customFormat="1" ht="17.45" customHeight="1">
      <c r="A99" s="123" t="s">
        <v>571</v>
      </c>
      <c r="B99" s="123" t="s">
        <v>572</v>
      </c>
      <c r="C99" s="123" t="s">
        <v>781</v>
      </c>
      <c r="D99" s="146">
        <v>1</v>
      </c>
      <c r="E99" s="123"/>
      <c r="F99" s="123" t="s">
        <v>224</v>
      </c>
      <c r="G99" s="123" t="s">
        <v>782</v>
      </c>
      <c r="H99" s="132" t="s">
        <v>239</v>
      </c>
      <c r="I99" s="132"/>
      <c r="J99" s="123"/>
      <c r="K99" s="136" t="s">
        <v>268</v>
      </c>
      <c r="L99" s="136"/>
      <c r="M99" s="136"/>
      <c r="N99" s="123"/>
      <c r="O99" s="111"/>
    </row>
    <row r="100" spans="1:15" s="104" customFormat="1" ht="17.45" customHeight="1">
      <c r="A100" s="123" t="s">
        <v>573</v>
      </c>
      <c r="B100" s="123" t="s">
        <v>574</v>
      </c>
      <c r="C100" s="123" t="s">
        <v>829</v>
      </c>
      <c r="D100" s="146">
        <v>1</v>
      </c>
      <c r="E100" s="123"/>
      <c r="F100" s="123" t="s">
        <v>68</v>
      </c>
      <c r="G100" s="123" t="s">
        <v>782</v>
      </c>
      <c r="H100" s="132" t="s">
        <v>69</v>
      </c>
      <c r="I100" s="132"/>
      <c r="J100" s="123"/>
      <c r="K100" s="136" t="s">
        <v>220</v>
      </c>
      <c r="L100" s="136"/>
      <c r="M100" s="136"/>
      <c r="N100" s="123"/>
      <c r="O100" s="111"/>
    </row>
    <row r="101" spans="1:15" s="111" customFormat="1" ht="17.45" customHeight="1">
      <c r="A101" s="123" t="s">
        <v>575</v>
      </c>
      <c r="B101" s="123" t="s">
        <v>576</v>
      </c>
      <c r="C101" s="123" t="s">
        <v>837</v>
      </c>
      <c r="D101" s="146">
        <v>1</v>
      </c>
      <c r="E101" s="123"/>
      <c r="F101" s="123" t="s">
        <v>264</v>
      </c>
      <c r="G101" s="123" t="s">
        <v>782</v>
      </c>
      <c r="H101" s="132" t="s">
        <v>239</v>
      </c>
      <c r="I101" s="132"/>
      <c r="J101" s="123"/>
      <c r="K101" s="136" t="s">
        <v>70</v>
      </c>
      <c r="L101" s="136"/>
      <c r="M101" s="136"/>
      <c r="N101" s="123"/>
    </row>
    <row r="102" spans="1:15" s="111" customFormat="1" ht="17.45" customHeight="1">
      <c r="A102" s="123" t="s">
        <v>581</v>
      </c>
      <c r="B102" s="123" t="s">
        <v>582</v>
      </c>
      <c r="C102" s="123" t="s">
        <v>906</v>
      </c>
      <c r="D102" s="146">
        <v>1</v>
      </c>
      <c r="E102" s="123"/>
      <c r="F102" s="123" t="s">
        <v>261</v>
      </c>
      <c r="G102" s="123"/>
      <c r="H102" s="132"/>
      <c r="I102" s="132"/>
      <c r="J102" s="123" t="s">
        <v>262</v>
      </c>
      <c r="K102" s="136" t="s">
        <v>220</v>
      </c>
      <c r="L102" s="136"/>
      <c r="M102" s="136"/>
      <c r="N102" s="123"/>
    </row>
    <row r="103" spans="1:15" s="111" customFormat="1" ht="17.45" customHeight="1">
      <c r="A103" s="123" t="s">
        <v>590</v>
      </c>
      <c r="B103" s="123" t="s">
        <v>591</v>
      </c>
      <c r="C103" s="123" t="s">
        <v>906</v>
      </c>
      <c r="D103" s="146">
        <v>1</v>
      </c>
      <c r="E103" s="123"/>
      <c r="F103" s="123" t="s">
        <v>261</v>
      </c>
      <c r="G103" s="123"/>
      <c r="H103" s="132"/>
      <c r="I103" s="132"/>
      <c r="J103" s="123" t="s">
        <v>262</v>
      </c>
      <c r="K103" s="136" t="s">
        <v>179</v>
      </c>
      <c r="L103" s="136"/>
      <c r="M103" s="136"/>
      <c r="N103" s="123"/>
    </row>
    <row r="104" spans="1:15" s="111" customFormat="1" ht="17.45" customHeight="1">
      <c r="A104" s="123" t="s">
        <v>71</v>
      </c>
      <c r="B104" s="123" t="s">
        <v>72</v>
      </c>
      <c r="C104" s="123" t="s">
        <v>73</v>
      </c>
      <c r="D104" s="146">
        <v>1</v>
      </c>
      <c r="E104" s="123"/>
      <c r="F104" s="123" t="s">
        <v>224</v>
      </c>
      <c r="G104" s="123" t="s">
        <v>183</v>
      </c>
      <c r="H104" s="132"/>
      <c r="I104" s="132" t="s">
        <v>219</v>
      </c>
      <c r="J104" s="123"/>
      <c r="K104" s="136" t="s">
        <v>268</v>
      </c>
      <c r="L104" s="136"/>
      <c r="M104" s="136"/>
      <c r="N104" s="123"/>
    </row>
    <row r="105" spans="1:15" s="111" customFormat="1" ht="17.45" customHeight="1">
      <c r="A105" s="115" t="s">
        <v>600</v>
      </c>
      <c r="B105" s="115" t="s">
        <v>601</v>
      </c>
      <c r="C105" s="115" t="s">
        <v>829</v>
      </c>
      <c r="D105" s="145">
        <v>1</v>
      </c>
      <c r="E105" s="115"/>
      <c r="F105" s="115" t="s">
        <v>264</v>
      </c>
      <c r="G105" s="115" t="s">
        <v>782</v>
      </c>
      <c r="H105" s="207"/>
      <c r="I105" s="207" t="s">
        <v>265</v>
      </c>
      <c r="J105" s="115"/>
      <c r="K105" s="136" t="s">
        <v>247</v>
      </c>
      <c r="L105" s="136"/>
      <c r="M105" s="136"/>
      <c r="N105" s="123"/>
    </row>
    <row r="106" spans="1:15" s="111" customFormat="1" ht="17.45" customHeight="1">
      <c r="A106" s="115" t="s">
        <v>437</v>
      </c>
      <c r="B106" s="115" t="s">
        <v>438</v>
      </c>
      <c r="C106" s="115" t="s">
        <v>906</v>
      </c>
      <c r="D106" s="145">
        <v>1</v>
      </c>
      <c r="E106" s="115"/>
      <c r="F106" s="115" t="s">
        <v>261</v>
      </c>
      <c r="G106" s="115"/>
      <c r="H106" s="207"/>
      <c r="I106" s="207" t="s">
        <v>265</v>
      </c>
      <c r="J106" s="115"/>
      <c r="K106" s="136" t="s">
        <v>247</v>
      </c>
      <c r="L106" s="136"/>
      <c r="M106" s="136"/>
      <c r="N106" s="123"/>
    </row>
    <row r="107" spans="1:15" s="111" customFormat="1" ht="17.45" customHeight="1">
      <c r="A107" s="115" t="s">
        <v>74</v>
      </c>
      <c r="B107" s="115" t="s">
        <v>75</v>
      </c>
      <c r="C107" s="115" t="s">
        <v>781</v>
      </c>
      <c r="D107" s="145">
        <v>1</v>
      </c>
      <c r="E107" s="115"/>
      <c r="F107" s="115" t="s">
        <v>51</v>
      </c>
      <c r="G107" s="115" t="s">
        <v>147</v>
      </c>
      <c r="H107" s="207" t="s">
        <v>76</v>
      </c>
      <c r="I107" s="207"/>
      <c r="J107" s="115"/>
      <c r="K107" s="136" t="s">
        <v>247</v>
      </c>
      <c r="L107" s="136"/>
      <c r="M107" s="136"/>
      <c r="N107" s="123"/>
    </row>
    <row r="108" spans="1:15" s="111" customFormat="1" ht="17.45" customHeight="1">
      <c r="A108" s="115" t="s">
        <v>444</v>
      </c>
      <c r="B108" s="115" t="s">
        <v>445</v>
      </c>
      <c r="C108" s="115" t="s">
        <v>446</v>
      </c>
      <c r="D108" s="145">
        <v>1</v>
      </c>
      <c r="E108" s="115"/>
      <c r="F108" s="115" t="s">
        <v>264</v>
      </c>
      <c r="G108" s="115" t="s">
        <v>782</v>
      </c>
      <c r="H108" s="207" t="s">
        <v>120</v>
      </c>
      <c r="I108" s="207"/>
      <c r="J108" s="115"/>
      <c r="K108" s="136" t="s">
        <v>270</v>
      </c>
      <c r="L108" s="136"/>
      <c r="M108" s="136"/>
      <c r="N108" s="123"/>
    </row>
    <row r="109" spans="1:15" s="111" customFormat="1" ht="17.45" customHeight="1">
      <c r="A109" s="115" t="s">
        <v>447</v>
      </c>
      <c r="B109" s="115" t="s">
        <v>448</v>
      </c>
      <c r="C109" s="115" t="s">
        <v>906</v>
      </c>
      <c r="D109" s="145">
        <v>1</v>
      </c>
      <c r="E109" s="115"/>
      <c r="F109" s="115" t="s">
        <v>224</v>
      </c>
      <c r="G109" s="115"/>
      <c r="H109" s="207"/>
      <c r="I109" s="207" t="s">
        <v>225</v>
      </c>
      <c r="J109" s="115"/>
      <c r="K109" s="136" t="s">
        <v>167</v>
      </c>
      <c r="L109" s="136"/>
      <c r="M109" s="136"/>
      <c r="N109" s="123"/>
    </row>
    <row r="110" spans="1:15" s="111" customFormat="1" ht="17.45" customHeight="1">
      <c r="A110" s="115" t="s">
        <v>449</v>
      </c>
      <c r="B110" s="115" t="s">
        <v>450</v>
      </c>
      <c r="C110" s="115" t="s">
        <v>829</v>
      </c>
      <c r="D110" s="145">
        <v>1</v>
      </c>
      <c r="E110" s="208"/>
      <c r="F110" s="208" t="s">
        <v>68</v>
      </c>
      <c r="G110" s="115" t="s">
        <v>782</v>
      </c>
      <c r="H110" s="207"/>
      <c r="I110" s="207" t="s">
        <v>219</v>
      </c>
      <c r="J110" s="115"/>
      <c r="K110" s="136" t="s">
        <v>140</v>
      </c>
      <c r="L110" s="136"/>
      <c r="M110" s="136"/>
      <c r="N110" s="123"/>
    </row>
    <row r="111" spans="1:15" s="111" customFormat="1" ht="17.45" customHeight="1">
      <c r="A111" s="209" t="s">
        <v>77</v>
      </c>
      <c r="B111" s="209" t="s">
        <v>78</v>
      </c>
      <c r="C111" s="115" t="s">
        <v>689</v>
      </c>
      <c r="D111" s="145">
        <v>1</v>
      </c>
      <c r="E111" s="115"/>
      <c r="F111" s="115" t="s">
        <v>217</v>
      </c>
      <c r="G111" s="115"/>
      <c r="H111" s="207" t="s">
        <v>239</v>
      </c>
      <c r="I111" s="207"/>
      <c r="J111" s="115"/>
      <c r="K111" s="136" t="s">
        <v>226</v>
      </c>
      <c r="L111" s="136"/>
      <c r="M111" s="136"/>
      <c r="N111" s="115"/>
    </row>
    <row r="112" spans="1:15" s="111" customFormat="1" ht="17.45" customHeight="1">
      <c r="A112" s="115" t="s">
        <v>455</v>
      </c>
      <c r="B112" s="115" t="s">
        <v>456</v>
      </c>
      <c r="C112" s="115" t="s">
        <v>689</v>
      </c>
      <c r="D112" s="145">
        <v>1</v>
      </c>
      <c r="E112" s="115"/>
      <c r="F112" s="115" t="s">
        <v>261</v>
      </c>
      <c r="G112" s="115"/>
      <c r="H112" s="207" t="s">
        <v>79</v>
      </c>
      <c r="I112" s="207"/>
      <c r="J112" s="115"/>
      <c r="K112" s="136" t="s">
        <v>226</v>
      </c>
      <c r="L112" s="136"/>
      <c r="M112" s="136"/>
      <c r="N112" s="115"/>
    </row>
    <row r="113" spans="1:14" s="111" customFormat="1" ht="17.45" customHeight="1">
      <c r="A113" s="115" t="s">
        <v>457</v>
      </c>
      <c r="B113" s="115" t="s">
        <v>458</v>
      </c>
      <c r="C113" s="115" t="s">
        <v>781</v>
      </c>
      <c r="D113" s="145">
        <v>1</v>
      </c>
      <c r="E113" s="115"/>
      <c r="F113" s="115" t="s">
        <v>224</v>
      </c>
      <c r="G113" s="115" t="s">
        <v>782</v>
      </c>
      <c r="H113" s="207" t="s">
        <v>80</v>
      </c>
      <c r="I113" s="207"/>
      <c r="J113" s="115"/>
      <c r="K113" s="136" t="s">
        <v>226</v>
      </c>
      <c r="L113" s="136"/>
      <c r="M113" s="136"/>
      <c r="N113" s="123"/>
    </row>
    <row r="114" spans="1:14" s="111" customFormat="1" ht="17.45" customHeight="1">
      <c r="A114" s="115" t="s">
        <v>459</v>
      </c>
      <c r="B114" s="115" t="s">
        <v>460</v>
      </c>
      <c r="C114" s="115" t="s">
        <v>781</v>
      </c>
      <c r="D114" s="145">
        <v>1</v>
      </c>
      <c r="E114" s="115"/>
      <c r="F114" s="115" t="s">
        <v>81</v>
      </c>
      <c r="G114" s="115" t="s">
        <v>782</v>
      </c>
      <c r="H114" s="207" t="s">
        <v>80</v>
      </c>
      <c r="I114" s="207"/>
      <c r="J114" s="115"/>
      <c r="K114" s="136" t="s">
        <v>167</v>
      </c>
      <c r="L114" s="136"/>
      <c r="M114" s="136"/>
      <c r="N114" s="115"/>
    </row>
    <row r="115" spans="1:14" s="111" customFormat="1" ht="17.45" customHeight="1">
      <c r="A115" s="115" t="s">
        <v>463</v>
      </c>
      <c r="B115" s="115" t="s">
        <v>464</v>
      </c>
      <c r="C115" s="115" t="s">
        <v>804</v>
      </c>
      <c r="D115" s="145">
        <v>1</v>
      </c>
      <c r="E115" s="207"/>
      <c r="F115" s="207" t="s">
        <v>224</v>
      </c>
      <c r="G115" s="115" t="s">
        <v>782</v>
      </c>
      <c r="H115" s="207"/>
      <c r="I115" s="207" t="s">
        <v>148</v>
      </c>
      <c r="J115" s="115"/>
      <c r="K115" s="136" t="s">
        <v>226</v>
      </c>
      <c r="L115" s="136"/>
      <c r="M115" s="136"/>
      <c r="N115" s="123"/>
    </row>
    <row r="116" spans="1:14" s="111" customFormat="1" ht="17.45" customHeight="1">
      <c r="A116" s="115" t="s">
        <v>82</v>
      </c>
      <c r="B116" s="207" t="s">
        <v>83</v>
      </c>
      <c r="C116" s="207" t="s">
        <v>84</v>
      </c>
      <c r="D116" s="210">
        <v>1</v>
      </c>
      <c r="E116" s="115"/>
      <c r="F116" s="115" t="s">
        <v>224</v>
      </c>
      <c r="G116" s="115" t="s">
        <v>183</v>
      </c>
      <c r="H116" s="207"/>
      <c r="I116" s="207" t="s">
        <v>225</v>
      </c>
      <c r="J116" s="115"/>
      <c r="K116" s="136" t="s">
        <v>226</v>
      </c>
      <c r="L116" s="136"/>
      <c r="M116" s="136"/>
      <c r="N116" s="123"/>
    </row>
    <row r="117" spans="1:14" s="111" customFormat="1" ht="17.45" customHeight="1">
      <c r="A117" s="115" t="s">
        <v>85</v>
      </c>
      <c r="B117" s="115" t="s">
        <v>475</v>
      </c>
      <c r="C117" s="115" t="s">
        <v>252</v>
      </c>
      <c r="D117" s="145">
        <v>1</v>
      </c>
      <c r="E117" s="115"/>
      <c r="F117" s="115" t="s">
        <v>224</v>
      </c>
      <c r="G117" s="115"/>
      <c r="H117" s="207"/>
      <c r="I117" s="207" t="s">
        <v>219</v>
      </c>
      <c r="J117" s="115"/>
      <c r="K117" s="136" t="s">
        <v>86</v>
      </c>
      <c r="L117" s="136"/>
      <c r="M117" s="136">
        <v>185</v>
      </c>
      <c r="N117" s="115"/>
    </row>
    <row r="118" spans="1:14" s="111" customFormat="1" ht="17.45" customHeight="1">
      <c r="A118" s="115" t="s">
        <v>488</v>
      </c>
      <c r="B118" s="115" t="s">
        <v>489</v>
      </c>
      <c r="C118" s="115" t="s">
        <v>906</v>
      </c>
      <c r="D118" s="145">
        <v>1</v>
      </c>
      <c r="E118" s="115"/>
      <c r="F118" s="115" t="s">
        <v>217</v>
      </c>
      <c r="G118" s="115"/>
      <c r="H118" s="207"/>
      <c r="I118" s="207" t="s">
        <v>219</v>
      </c>
      <c r="J118" s="115"/>
      <c r="K118" s="136" t="s">
        <v>268</v>
      </c>
      <c r="L118" s="136"/>
      <c r="M118" s="136"/>
      <c r="N118" s="115"/>
    </row>
    <row r="119" spans="1:14" s="111" customFormat="1" ht="17.45" customHeight="1">
      <c r="A119" s="115" t="s">
        <v>492</v>
      </c>
      <c r="B119" s="115" t="s">
        <v>493</v>
      </c>
      <c r="C119" s="115" t="s">
        <v>788</v>
      </c>
      <c r="D119" s="145">
        <v>1</v>
      </c>
      <c r="E119" s="115"/>
      <c r="F119" s="115" t="s">
        <v>224</v>
      </c>
      <c r="G119" s="115"/>
      <c r="H119" s="207" t="s">
        <v>38</v>
      </c>
      <c r="I119" s="207"/>
      <c r="J119" s="115"/>
      <c r="K119" s="136" t="s">
        <v>226</v>
      </c>
      <c r="L119" s="136"/>
      <c r="M119" s="136"/>
      <c r="N119" s="123"/>
    </row>
    <row r="120" spans="1:14" s="111" customFormat="1" ht="17.45" customHeight="1">
      <c r="A120" s="114" t="s">
        <v>510</v>
      </c>
      <c r="B120" s="115" t="s">
        <v>511</v>
      </c>
      <c r="C120" s="115" t="s">
        <v>829</v>
      </c>
      <c r="D120" s="145">
        <v>1</v>
      </c>
      <c r="E120" s="115"/>
      <c r="F120" s="115" t="s">
        <v>224</v>
      </c>
      <c r="G120" s="115" t="s">
        <v>782</v>
      </c>
      <c r="H120" s="207" t="s">
        <v>87</v>
      </c>
      <c r="I120" s="207"/>
      <c r="J120" s="115"/>
      <c r="K120" s="136" t="s">
        <v>226</v>
      </c>
      <c r="L120" s="136"/>
      <c r="M120" s="136"/>
      <c r="N120" s="115"/>
    </row>
    <row r="121" spans="1:14" s="111" customFormat="1" ht="17.45" customHeight="1">
      <c r="A121" s="115" t="s">
        <v>512</v>
      </c>
      <c r="B121" s="115" t="s">
        <v>513</v>
      </c>
      <c r="C121" s="115" t="s">
        <v>781</v>
      </c>
      <c r="D121" s="145">
        <v>1</v>
      </c>
      <c r="E121" s="115"/>
      <c r="F121" s="115" t="s">
        <v>217</v>
      </c>
      <c r="G121" s="115" t="s">
        <v>782</v>
      </c>
      <c r="H121" s="207" t="s">
        <v>88</v>
      </c>
      <c r="I121" s="207"/>
      <c r="J121" s="115"/>
      <c r="K121" s="136" t="s">
        <v>226</v>
      </c>
      <c r="L121" s="136"/>
      <c r="M121" s="136"/>
      <c r="N121" s="123"/>
    </row>
    <row r="122" spans="1:14" s="111" customFormat="1" ht="17.45" customHeight="1">
      <c r="A122" s="115" t="s">
        <v>514</v>
      </c>
      <c r="B122" s="115" t="s">
        <v>515</v>
      </c>
      <c r="C122" s="115" t="s">
        <v>781</v>
      </c>
      <c r="D122" s="145">
        <v>1</v>
      </c>
      <c r="E122" s="115"/>
      <c r="F122" s="115" t="s">
        <v>273</v>
      </c>
      <c r="G122" s="115" t="s">
        <v>782</v>
      </c>
      <c r="H122" s="207" t="s">
        <v>69</v>
      </c>
      <c r="I122" s="207"/>
      <c r="J122" s="115"/>
      <c r="K122" s="136" t="s">
        <v>140</v>
      </c>
      <c r="L122" s="136"/>
      <c r="M122" s="136"/>
      <c r="N122" s="115"/>
    </row>
    <row r="123" spans="1:14" s="111" customFormat="1" ht="17.45" customHeight="1">
      <c r="A123" s="115" t="s">
        <v>89</v>
      </c>
      <c r="B123" s="115"/>
      <c r="C123" s="115" t="s">
        <v>90</v>
      </c>
      <c r="D123" s="145">
        <v>1</v>
      </c>
      <c r="E123" s="115"/>
      <c r="F123" s="115" t="s">
        <v>224</v>
      </c>
      <c r="G123" s="115"/>
      <c r="H123" s="207"/>
      <c r="I123" s="207" t="s">
        <v>225</v>
      </c>
      <c r="J123" s="115"/>
      <c r="K123" s="136" t="s">
        <v>226</v>
      </c>
      <c r="L123" s="136"/>
      <c r="M123" s="136"/>
      <c r="N123" s="123"/>
    </row>
    <row r="124" spans="1:14" s="111" customFormat="1" ht="17.45" customHeight="1">
      <c r="A124" s="115" t="s">
        <v>91</v>
      </c>
      <c r="B124" s="115" t="s">
        <v>92</v>
      </c>
      <c r="C124" s="115" t="s">
        <v>781</v>
      </c>
      <c r="D124" s="145">
        <v>1</v>
      </c>
      <c r="E124" s="115"/>
      <c r="F124" s="115" t="s">
        <v>93</v>
      </c>
      <c r="G124" s="115" t="s">
        <v>94</v>
      </c>
      <c r="H124" s="207" t="s">
        <v>95</v>
      </c>
      <c r="I124" s="207"/>
      <c r="J124" s="115"/>
      <c r="K124" s="136" t="s">
        <v>272</v>
      </c>
      <c r="L124" s="136"/>
      <c r="M124" s="136"/>
      <c r="N124" s="123"/>
    </row>
    <row r="125" spans="1:14" s="111" customFormat="1" ht="17.45" customHeight="1">
      <c r="A125" s="115" t="s">
        <v>362</v>
      </c>
      <c r="B125" s="115" t="s">
        <v>363</v>
      </c>
      <c r="C125" s="115" t="s">
        <v>829</v>
      </c>
      <c r="D125" s="145">
        <v>1</v>
      </c>
      <c r="E125" s="115"/>
      <c r="F125" s="115" t="s">
        <v>224</v>
      </c>
      <c r="G125" s="115" t="s">
        <v>782</v>
      </c>
      <c r="H125" s="207" t="s">
        <v>164</v>
      </c>
      <c r="I125" s="207" t="s">
        <v>219</v>
      </c>
      <c r="J125" s="115"/>
      <c r="K125" s="136" t="s">
        <v>140</v>
      </c>
      <c r="L125" s="136"/>
      <c r="M125" s="136"/>
      <c r="N125" s="115"/>
    </row>
    <row r="126" spans="1:14" s="111" customFormat="1" ht="17.45" customHeight="1">
      <c r="A126" s="115" t="s">
        <v>367</v>
      </c>
      <c r="B126" s="115" t="s">
        <v>368</v>
      </c>
      <c r="C126" s="115" t="s">
        <v>781</v>
      </c>
      <c r="D126" s="145">
        <v>1</v>
      </c>
      <c r="E126" s="115"/>
      <c r="F126" s="115" t="s">
        <v>264</v>
      </c>
      <c r="G126" s="115" t="s">
        <v>782</v>
      </c>
      <c r="H126" s="207" t="s">
        <v>120</v>
      </c>
      <c r="I126" s="207"/>
      <c r="J126" s="115"/>
      <c r="K126" s="136" t="s">
        <v>247</v>
      </c>
      <c r="L126" s="136"/>
      <c r="M126" s="136"/>
      <c r="N126" s="115"/>
    </row>
    <row r="127" spans="1:14" s="111" customFormat="1" ht="17.45" customHeight="1">
      <c r="A127" s="115" t="s">
        <v>369</v>
      </c>
      <c r="B127" s="115" t="s">
        <v>370</v>
      </c>
      <c r="C127" s="115" t="s">
        <v>781</v>
      </c>
      <c r="D127" s="145">
        <v>1</v>
      </c>
      <c r="E127" s="115"/>
      <c r="F127" s="115" t="s">
        <v>264</v>
      </c>
      <c r="G127" s="115" t="s">
        <v>782</v>
      </c>
      <c r="H127" s="207" t="s">
        <v>269</v>
      </c>
      <c r="I127" s="207"/>
      <c r="J127" s="115"/>
      <c r="K127" s="136" t="s">
        <v>247</v>
      </c>
      <c r="L127" s="136"/>
      <c r="M127" s="136"/>
      <c r="N127" s="123"/>
    </row>
    <row r="128" spans="1:14" s="111" customFormat="1" ht="17.45" customHeight="1">
      <c r="A128" s="115" t="s">
        <v>371</v>
      </c>
      <c r="B128" s="115" t="s">
        <v>372</v>
      </c>
      <c r="C128" s="115" t="s">
        <v>829</v>
      </c>
      <c r="D128" s="145">
        <v>1</v>
      </c>
      <c r="E128" s="115"/>
      <c r="F128" s="115" t="s">
        <v>264</v>
      </c>
      <c r="G128" s="115" t="s">
        <v>782</v>
      </c>
      <c r="H128" s="207"/>
      <c r="I128" s="207" t="s">
        <v>265</v>
      </c>
      <c r="J128" s="115"/>
      <c r="K128" s="136" t="s">
        <v>247</v>
      </c>
      <c r="L128" s="136"/>
      <c r="M128" s="136"/>
      <c r="N128" s="123"/>
    </row>
    <row r="129" spans="1:15" s="111" customFormat="1" ht="17.45" customHeight="1">
      <c r="A129" s="115" t="s">
        <v>377</v>
      </c>
      <c r="B129" s="115" t="s">
        <v>378</v>
      </c>
      <c r="C129" s="115" t="s">
        <v>813</v>
      </c>
      <c r="D129" s="145">
        <v>1</v>
      </c>
      <c r="E129" s="115" t="s">
        <v>805</v>
      </c>
      <c r="F129" s="115" t="s">
        <v>61</v>
      </c>
      <c r="G129" s="115" t="s">
        <v>782</v>
      </c>
      <c r="H129" s="207"/>
      <c r="I129" s="207"/>
      <c r="J129" s="115" t="s">
        <v>262</v>
      </c>
      <c r="K129" s="136" t="s">
        <v>96</v>
      </c>
      <c r="L129" s="136"/>
      <c r="M129" s="136"/>
      <c r="N129" s="123"/>
    </row>
    <row r="130" spans="1:15" s="111" customFormat="1" ht="17.45" customHeight="1">
      <c r="A130" s="115" t="s">
        <v>379</v>
      </c>
      <c r="B130" s="115" t="s">
        <v>380</v>
      </c>
      <c r="C130" s="115" t="s">
        <v>781</v>
      </c>
      <c r="D130" s="145">
        <v>1</v>
      </c>
      <c r="E130" s="115" t="s">
        <v>805</v>
      </c>
      <c r="F130" s="115" t="s">
        <v>224</v>
      </c>
      <c r="G130" s="115" t="s">
        <v>782</v>
      </c>
      <c r="H130" s="207" t="s">
        <v>164</v>
      </c>
      <c r="I130" s="207"/>
      <c r="J130" s="115"/>
      <c r="K130" s="136" t="s">
        <v>140</v>
      </c>
      <c r="L130" s="136"/>
      <c r="M130" s="136"/>
      <c r="N130" s="123"/>
    </row>
    <row r="131" spans="1:15" s="111" customFormat="1" ht="17.45" customHeight="1">
      <c r="A131" s="115" t="s">
        <v>389</v>
      </c>
      <c r="B131" s="115" t="s">
        <v>390</v>
      </c>
      <c r="C131" s="115" t="s">
        <v>813</v>
      </c>
      <c r="D131" s="145">
        <v>1</v>
      </c>
      <c r="E131" s="115"/>
      <c r="F131" s="115" t="s">
        <v>224</v>
      </c>
      <c r="G131" s="115" t="s">
        <v>782</v>
      </c>
      <c r="H131" s="207"/>
      <c r="I131" s="207" t="s">
        <v>225</v>
      </c>
      <c r="J131" s="115" t="s">
        <v>139</v>
      </c>
      <c r="K131" s="136" t="s">
        <v>152</v>
      </c>
      <c r="L131" s="136"/>
      <c r="M131" s="136"/>
      <c r="N131" s="115"/>
    </row>
    <row r="132" spans="1:15" s="111" customFormat="1" ht="17.45" customHeight="1">
      <c r="A132" s="115" t="s">
        <v>97</v>
      </c>
      <c r="B132" s="115" t="s">
        <v>98</v>
      </c>
      <c r="C132" s="115" t="s">
        <v>804</v>
      </c>
      <c r="D132" s="145">
        <v>1</v>
      </c>
      <c r="E132" s="115"/>
      <c r="F132" s="115" t="s">
        <v>99</v>
      </c>
      <c r="G132" s="115" t="s">
        <v>782</v>
      </c>
      <c r="H132" s="207" t="s">
        <v>120</v>
      </c>
      <c r="I132" s="207" t="s">
        <v>219</v>
      </c>
      <c r="J132" s="115"/>
      <c r="K132" s="136" t="s">
        <v>268</v>
      </c>
      <c r="L132" s="136"/>
      <c r="M132" s="136"/>
      <c r="N132" s="115"/>
    </row>
    <row r="133" spans="1:15" s="111" customFormat="1" ht="17.45" customHeight="1">
      <c r="A133" s="115" t="s">
        <v>391</v>
      </c>
      <c r="B133" s="115" t="s">
        <v>392</v>
      </c>
      <c r="C133" s="115" t="s">
        <v>906</v>
      </c>
      <c r="D133" s="145">
        <v>1</v>
      </c>
      <c r="E133" s="115"/>
      <c r="F133" s="115" t="s">
        <v>264</v>
      </c>
      <c r="G133" s="115"/>
      <c r="H133" s="207"/>
      <c r="I133" s="207" t="s">
        <v>219</v>
      </c>
      <c r="J133" s="115"/>
      <c r="K133" s="136" t="s">
        <v>272</v>
      </c>
      <c r="L133" s="136"/>
      <c r="M133" s="136"/>
      <c r="N133" s="115"/>
    </row>
    <row r="134" spans="1:15" s="111" customFormat="1" ht="17.45" customHeight="1">
      <c r="A134" s="115" t="s">
        <v>398</v>
      </c>
      <c r="B134" s="115" t="s">
        <v>399</v>
      </c>
      <c r="C134" s="115" t="s">
        <v>906</v>
      </c>
      <c r="D134" s="145">
        <v>1</v>
      </c>
      <c r="E134" s="115"/>
      <c r="F134" s="115" t="s">
        <v>224</v>
      </c>
      <c r="G134" s="115"/>
      <c r="H134" s="132"/>
      <c r="I134" s="132" t="s">
        <v>225</v>
      </c>
      <c r="J134" s="123" t="s">
        <v>139</v>
      </c>
      <c r="K134" s="136" t="s">
        <v>253</v>
      </c>
      <c r="L134" s="136"/>
      <c r="M134" s="136"/>
      <c r="N134" s="115"/>
    </row>
    <row r="135" spans="1:15" s="111" customFormat="1" ht="17.45" customHeight="1">
      <c r="A135" s="115" t="s">
        <v>400</v>
      </c>
      <c r="B135" s="115" t="s">
        <v>401</v>
      </c>
      <c r="C135" s="115" t="s">
        <v>906</v>
      </c>
      <c r="D135" s="145">
        <v>1</v>
      </c>
      <c r="E135" s="115"/>
      <c r="F135" s="115" t="s">
        <v>224</v>
      </c>
      <c r="G135" s="115"/>
      <c r="H135" s="132"/>
      <c r="I135" s="132"/>
      <c r="J135" s="123" t="s">
        <v>267</v>
      </c>
      <c r="K135" s="136" t="s">
        <v>100</v>
      </c>
      <c r="L135" s="136"/>
      <c r="M135" s="136"/>
      <c r="N135" s="115"/>
      <c r="O135" s="112"/>
    </row>
    <row r="136" spans="1:15" s="111" customFormat="1" ht="17.45" customHeight="1">
      <c r="A136" s="115" t="s">
        <v>101</v>
      </c>
      <c r="B136" s="115"/>
      <c r="C136" s="115" t="s">
        <v>102</v>
      </c>
      <c r="D136" s="145">
        <v>1</v>
      </c>
      <c r="E136" s="115"/>
      <c r="F136" s="115" t="s">
        <v>261</v>
      </c>
      <c r="G136" s="115"/>
      <c r="H136" s="132"/>
      <c r="I136" s="132" t="s">
        <v>219</v>
      </c>
      <c r="J136" s="123"/>
      <c r="K136" s="136" t="s">
        <v>220</v>
      </c>
      <c r="L136" s="136"/>
      <c r="M136" s="136"/>
      <c r="N136" s="115"/>
      <c r="O136" s="112"/>
    </row>
    <row r="137" spans="1:15" s="111" customFormat="1" ht="17.45" customHeight="1">
      <c r="A137" s="115" t="s">
        <v>403</v>
      </c>
      <c r="B137" s="115" t="s">
        <v>404</v>
      </c>
      <c r="C137" s="115" t="s">
        <v>906</v>
      </c>
      <c r="D137" s="145">
        <v>1</v>
      </c>
      <c r="E137" s="123"/>
      <c r="F137" s="123" t="s">
        <v>224</v>
      </c>
      <c r="G137" s="115"/>
      <c r="H137" s="132"/>
      <c r="I137" s="132" t="s">
        <v>219</v>
      </c>
      <c r="J137" s="123"/>
      <c r="K137" s="136" t="s">
        <v>220</v>
      </c>
      <c r="L137" s="136"/>
      <c r="M137" s="136"/>
      <c r="N137" s="115"/>
    </row>
    <row r="138" spans="1:15" s="111" customFormat="1" ht="17.45" customHeight="1">
      <c r="A138" s="115" t="s">
        <v>103</v>
      </c>
      <c r="B138" s="115" t="s">
        <v>104</v>
      </c>
      <c r="C138" s="115" t="s">
        <v>105</v>
      </c>
      <c r="D138" s="145">
        <v>1</v>
      </c>
      <c r="E138" s="123"/>
      <c r="F138" s="123" t="s">
        <v>233</v>
      </c>
      <c r="G138" s="123" t="s">
        <v>106</v>
      </c>
      <c r="H138" s="132"/>
      <c r="I138" s="132"/>
      <c r="J138" s="123" t="s">
        <v>229</v>
      </c>
      <c r="K138" s="136" t="s">
        <v>107</v>
      </c>
      <c r="L138" s="136"/>
      <c r="M138" s="140"/>
      <c r="N138" s="123"/>
    </row>
    <row r="139" spans="1:15" s="111" customFormat="1" ht="17.45" customHeight="1">
      <c r="A139" s="115" t="s">
        <v>405</v>
      </c>
      <c r="B139" s="115" t="s">
        <v>406</v>
      </c>
      <c r="C139" s="115" t="s">
        <v>829</v>
      </c>
      <c r="D139" s="145">
        <v>1</v>
      </c>
      <c r="E139" s="115" t="s">
        <v>805</v>
      </c>
      <c r="F139" s="115" t="s">
        <v>108</v>
      </c>
      <c r="G139" s="115" t="s">
        <v>782</v>
      </c>
      <c r="H139" s="132"/>
      <c r="I139" s="132" t="s">
        <v>109</v>
      </c>
      <c r="J139" s="123"/>
      <c r="K139" s="136" t="s">
        <v>268</v>
      </c>
      <c r="L139" s="136"/>
      <c r="M139" s="136"/>
      <c r="N139" s="115"/>
    </row>
    <row r="140" spans="1:15" s="111" customFormat="1" ht="17.45" customHeight="1">
      <c r="A140" s="115" t="s">
        <v>407</v>
      </c>
      <c r="B140" s="115" t="s">
        <v>110</v>
      </c>
      <c r="C140" s="115" t="s">
        <v>111</v>
      </c>
      <c r="D140" s="145">
        <v>1</v>
      </c>
      <c r="E140" s="123"/>
      <c r="F140" s="123" t="s">
        <v>217</v>
      </c>
      <c r="G140" s="123" t="s">
        <v>147</v>
      </c>
      <c r="H140" s="132" t="s">
        <v>112</v>
      </c>
      <c r="I140" s="132"/>
      <c r="J140" s="123"/>
      <c r="K140" s="136" t="s">
        <v>226</v>
      </c>
      <c r="L140" s="136"/>
      <c r="M140" s="136"/>
      <c r="N140" s="123"/>
    </row>
    <row r="141" spans="1:15" s="111" customFormat="1" ht="17.45" customHeight="1">
      <c r="A141" s="123" t="s">
        <v>113</v>
      </c>
      <c r="B141" s="123" t="s">
        <v>410</v>
      </c>
      <c r="C141" s="123" t="s">
        <v>781</v>
      </c>
      <c r="D141" s="146">
        <v>1</v>
      </c>
      <c r="E141" s="115"/>
      <c r="F141" s="115" t="s">
        <v>264</v>
      </c>
      <c r="G141" s="123" t="s">
        <v>782</v>
      </c>
      <c r="H141" s="132"/>
      <c r="I141" s="132" t="s">
        <v>265</v>
      </c>
      <c r="J141" s="123"/>
      <c r="K141" s="136" t="s">
        <v>270</v>
      </c>
      <c r="L141" s="136"/>
      <c r="M141" s="136"/>
      <c r="N141" s="123"/>
    </row>
    <row r="142" spans="1:15" s="111" customFormat="1" ht="17.45" customHeight="1">
      <c r="A142" s="115" t="s">
        <v>413</v>
      </c>
      <c r="B142" s="115" t="s">
        <v>414</v>
      </c>
      <c r="C142" s="115" t="s">
        <v>906</v>
      </c>
      <c r="D142" s="145">
        <v>1</v>
      </c>
      <c r="E142" s="115"/>
      <c r="F142" s="115" t="s">
        <v>224</v>
      </c>
      <c r="G142" s="115"/>
      <c r="H142" s="132"/>
      <c r="I142" s="132"/>
      <c r="J142" s="123" t="s">
        <v>271</v>
      </c>
      <c r="K142" s="136" t="s">
        <v>114</v>
      </c>
      <c r="L142" s="136"/>
      <c r="M142" s="136"/>
      <c r="N142" s="115"/>
    </row>
    <row r="143" spans="1:15" s="111" customFormat="1" ht="17.45" customHeight="1">
      <c r="A143" s="115" t="s">
        <v>415</v>
      </c>
      <c r="B143" s="115" t="s">
        <v>416</v>
      </c>
      <c r="C143" s="115" t="s">
        <v>781</v>
      </c>
      <c r="D143" s="145">
        <v>1</v>
      </c>
      <c r="E143" s="115"/>
      <c r="F143" s="115" t="s">
        <v>233</v>
      </c>
      <c r="G143" s="115" t="s">
        <v>782</v>
      </c>
      <c r="H143" s="132" t="s">
        <v>269</v>
      </c>
      <c r="I143" s="132"/>
      <c r="J143" s="123"/>
      <c r="K143" s="136" t="s">
        <v>272</v>
      </c>
      <c r="L143" s="136"/>
      <c r="M143" s="136"/>
      <c r="N143" s="115"/>
    </row>
    <row r="144" spans="1:15" s="111" customFormat="1" ht="17.45" customHeight="1">
      <c r="A144" s="115" t="s">
        <v>115</v>
      </c>
      <c r="B144" s="115" t="s">
        <v>116</v>
      </c>
      <c r="C144" s="115" t="s">
        <v>117</v>
      </c>
      <c r="D144" s="145">
        <v>1</v>
      </c>
      <c r="E144" s="115"/>
      <c r="F144" s="115" t="s">
        <v>273</v>
      </c>
      <c r="G144" s="115" t="s">
        <v>118</v>
      </c>
      <c r="H144" s="132" t="s">
        <v>69</v>
      </c>
      <c r="I144" s="132"/>
      <c r="J144" s="123"/>
      <c r="K144" s="136" t="s">
        <v>220</v>
      </c>
      <c r="L144" s="136"/>
      <c r="M144" s="136"/>
      <c r="N144" s="115"/>
    </row>
    <row r="145" spans="1:15" s="111" customFormat="1" ht="17.45" customHeight="1">
      <c r="A145" s="115" t="s">
        <v>119</v>
      </c>
      <c r="B145" s="115" t="s">
        <v>3</v>
      </c>
      <c r="C145" s="115" t="s">
        <v>4</v>
      </c>
      <c r="D145" s="145">
        <v>1</v>
      </c>
      <c r="E145" s="123"/>
      <c r="F145" s="123" t="s">
        <v>5</v>
      </c>
      <c r="G145" s="123" t="s">
        <v>147</v>
      </c>
      <c r="H145" s="132"/>
      <c r="I145" s="132"/>
      <c r="J145" s="123" t="s">
        <v>271</v>
      </c>
      <c r="K145" s="136" t="s">
        <v>6</v>
      </c>
      <c r="L145" s="136"/>
      <c r="M145" s="140"/>
      <c r="N145" s="123"/>
    </row>
    <row r="146" spans="1:15" s="111" customFormat="1" ht="17.45" customHeight="1">
      <c r="A146" s="100" t="s">
        <v>284</v>
      </c>
      <c r="B146" s="100"/>
      <c r="C146" s="100"/>
      <c r="D146" s="144"/>
      <c r="E146" s="100"/>
      <c r="F146" s="100" t="s">
        <v>910</v>
      </c>
      <c r="G146" s="100"/>
      <c r="H146" s="101"/>
      <c r="I146" s="100"/>
      <c r="J146" s="100" t="s">
        <v>911</v>
      </c>
      <c r="K146" s="102" t="s">
        <v>912</v>
      </c>
      <c r="L146" s="102">
        <v>1238</v>
      </c>
      <c r="M146" s="103"/>
      <c r="N146" s="100"/>
      <c r="O146" s="104"/>
    </row>
    <row r="147" spans="1:15" s="111" customFormat="1" ht="17.45" customHeight="1">
      <c r="A147" s="100" t="s">
        <v>287</v>
      </c>
      <c r="B147" s="100"/>
      <c r="C147" s="100"/>
      <c r="D147" s="144"/>
      <c r="E147" s="100"/>
      <c r="F147" s="100" t="s">
        <v>910</v>
      </c>
      <c r="G147" s="100"/>
      <c r="H147" s="101"/>
      <c r="I147" s="100"/>
      <c r="J147" s="100" t="s">
        <v>911</v>
      </c>
      <c r="K147" s="102" t="s">
        <v>912</v>
      </c>
      <c r="L147" s="102">
        <v>1242</v>
      </c>
      <c r="M147" s="103" t="s">
        <v>288</v>
      </c>
      <c r="N147" s="100" t="s">
        <v>289</v>
      </c>
      <c r="O147" s="104"/>
    </row>
    <row r="148" spans="1:15" s="111" customFormat="1" ht="17.45" customHeight="1">
      <c r="A148" s="100" t="s">
        <v>285</v>
      </c>
      <c r="B148" s="100"/>
      <c r="C148" s="100"/>
      <c r="D148" s="144"/>
      <c r="E148" s="100"/>
      <c r="F148" s="100" t="s">
        <v>910</v>
      </c>
      <c r="G148" s="100"/>
      <c r="H148" s="101"/>
      <c r="I148" s="100"/>
      <c r="J148" s="100" t="s">
        <v>911</v>
      </c>
      <c r="K148" s="102" t="s">
        <v>784</v>
      </c>
      <c r="L148" s="102">
        <v>1241</v>
      </c>
      <c r="M148" s="103" t="s">
        <v>286</v>
      </c>
      <c r="N148" s="100"/>
      <c r="O148" s="104"/>
    </row>
    <row r="149" spans="1:15" s="111" customFormat="1" ht="17.45" customHeight="1">
      <c r="A149" s="100" t="s">
        <v>679</v>
      </c>
      <c r="B149" s="100"/>
      <c r="C149" s="100" t="s">
        <v>788</v>
      </c>
      <c r="D149" s="144"/>
      <c r="E149" s="100"/>
      <c r="F149" s="100" t="s">
        <v>910</v>
      </c>
      <c r="G149" s="100"/>
      <c r="H149" s="101"/>
      <c r="I149" s="100"/>
      <c r="J149" s="100" t="s">
        <v>911</v>
      </c>
      <c r="K149" s="102" t="s">
        <v>912</v>
      </c>
      <c r="L149" s="102">
        <v>965</v>
      </c>
      <c r="M149" s="103"/>
      <c r="N149" s="100"/>
      <c r="O149" s="104"/>
    </row>
    <row r="150" spans="1:15" s="113" customFormat="1" ht="17.45" customHeight="1">
      <c r="A150" s="100" t="s">
        <v>431</v>
      </c>
      <c r="B150" s="100"/>
      <c r="C150" s="100"/>
      <c r="D150" s="144"/>
      <c r="E150" s="100"/>
      <c r="F150" s="100" t="s">
        <v>910</v>
      </c>
      <c r="G150" s="100"/>
      <c r="H150" s="101"/>
      <c r="I150" s="100"/>
      <c r="J150" s="100" t="s">
        <v>911</v>
      </c>
      <c r="K150" s="102" t="s">
        <v>912</v>
      </c>
      <c r="L150" s="102">
        <v>1232</v>
      </c>
      <c r="M150" s="103" t="s">
        <v>432</v>
      </c>
      <c r="N150" s="100" t="s">
        <v>433</v>
      </c>
      <c r="O150" s="104"/>
    </row>
    <row r="151" spans="1:15" s="113" customFormat="1" ht="17.45" customHeight="1">
      <c r="A151" s="100" t="s">
        <v>439</v>
      </c>
      <c r="B151" s="100"/>
      <c r="C151" s="100" t="s">
        <v>906</v>
      </c>
      <c r="D151" s="144"/>
      <c r="E151" s="100"/>
      <c r="F151" s="100" t="s">
        <v>910</v>
      </c>
      <c r="G151" s="100"/>
      <c r="H151" s="101"/>
      <c r="I151" s="100"/>
      <c r="J151" s="100" t="s">
        <v>911</v>
      </c>
      <c r="K151" s="102" t="s">
        <v>912</v>
      </c>
      <c r="L151" s="102">
        <v>986</v>
      </c>
      <c r="M151" s="103"/>
      <c r="N151" s="100"/>
      <c r="O151" s="104"/>
    </row>
    <row r="152" spans="1:15" s="104" customFormat="1" ht="17.45" customHeight="1">
      <c r="A152" s="100" t="s">
        <v>282</v>
      </c>
      <c r="B152" s="100"/>
      <c r="C152" s="100"/>
      <c r="D152" s="144"/>
      <c r="E152" s="100"/>
      <c r="F152" s="100" t="s">
        <v>910</v>
      </c>
      <c r="G152" s="100"/>
      <c r="H152" s="101"/>
      <c r="I152" s="100"/>
      <c r="J152" s="100" t="s">
        <v>911</v>
      </c>
      <c r="K152" s="102" t="s">
        <v>912</v>
      </c>
      <c r="L152" s="102"/>
      <c r="M152" s="103" t="s">
        <v>283</v>
      </c>
      <c r="N152" s="100"/>
    </row>
    <row r="153" spans="1:15" s="111" customFormat="1" ht="17.45" customHeight="1">
      <c r="A153" s="100" t="s">
        <v>434</v>
      </c>
      <c r="B153" s="100"/>
      <c r="C153" s="100"/>
      <c r="D153" s="144"/>
      <c r="E153" s="100"/>
      <c r="F153" s="100" t="s">
        <v>910</v>
      </c>
      <c r="G153" s="100"/>
      <c r="H153" s="101"/>
      <c r="I153" s="100"/>
      <c r="J153" s="100" t="s">
        <v>911</v>
      </c>
      <c r="K153" s="102" t="s">
        <v>912</v>
      </c>
      <c r="L153" s="102"/>
      <c r="M153" s="103" t="s">
        <v>435</v>
      </c>
      <c r="N153" s="100" t="s">
        <v>436</v>
      </c>
      <c r="O153" s="104"/>
    </row>
    <row r="154" spans="1:15" s="111" customFormat="1" ht="17.45" customHeight="1">
      <c r="A154" s="100" t="s">
        <v>429</v>
      </c>
      <c r="B154" s="100"/>
      <c r="C154" s="100" t="s">
        <v>906</v>
      </c>
      <c r="D154" s="144"/>
      <c r="E154" s="100"/>
      <c r="F154" s="100" t="s">
        <v>910</v>
      </c>
      <c r="G154" s="100"/>
      <c r="H154" s="101"/>
      <c r="I154" s="100"/>
      <c r="J154" s="100" t="s">
        <v>911</v>
      </c>
      <c r="K154" s="102" t="s">
        <v>912</v>
      </c>
      <c r="L154" s="102">
        <v>981</v>
      </c>
      <c r="M154" s="103"/>
      <c r="N154" s="100"/>
      <c r="O154" s="104"/>
    </row>
    <row r="155" spans="1:15" s="111" customFormat="1" ht="17.45" customHeight="1">
      <c r="A155" s="100" t="s">
        <v>427</v>
      </c>
      <c r="B155" s="100"/>
      <c r="C155" s="100" t="s">
        <v>906</v>
      </c>
      <c r="D155" s="144"/>
      <c r="E155" s="100"/>
      <c r="F155" s="100" t="s">
        <v>910</v>
      </c>
      <c r="G155" s="100"/>
      <c r="H155" s="101"/>
      <c r="I155" s="100"/>
      <c r="J155" s="100" t="s">
        <v>911</v>
      </c>
      <c r="K155" s="102" t="s">
        <v>912</v>
      </c>
      <c r="L155" s="102">
        <v>975</v>
      </c>
      <c r="M155" s="103"/>
      <c r="N155" s="100" t="s">
        <v>428</v>
      </c>
      <c r="O155" s="104"/>
    </row>
    <row r="156" spans="1:15" s="111" customFormat="1" ht="17.45" customHeight="1">
      <c r="A156" s="100" t="s">
        <v>290</v>
      </c>
      <c r="B156" s="100"/>
      <c r="C156" s="100"/>
      <c r="D156" s="144"/>
      <c r="E156" s="100"/>
      <c r="F156" s="100" t="s">
        <v>910</v>
      </c>
      <c r="G156" s="100"/>
      <c r="H156" s="101"/>
      <c r="I156" s="100"/>
      <c r="J156" s="100" t="s">
        <v>911</v>
      </c>
      <c r="K156" s="102" t="s">
        <v>912</v>
      </c>
      <c r="L156" s="102"/>
      <c r="M156" s="103" t="s">
        <v>291</v>
      </c>
      <c r="N156" s="100" t="s">
        <v>292</v>
      </c>
      <c r="O156" s="104"/>
    </row>
    <row r="157" spans="1:15" s="111" customFormat="1" ht="17.45" customHeight="1">
      <c r="A157" s="100" t="s">
        <v>402</v>
      </c>
      <c r="B157" s="100"/>
      <c r="C157" s="100" t="s">
        <v>906</v>
      </c>
      <c r="D157" s="144"/>
      <c r="E157" s="100"/>
      <c r="F157" s="100" t="s">
        <v>910</v>
      </c>
      <c r="G157" s="100"/>
      <c r="H157" s="101"/>
      <c r="I157" s="100"/>
      <c r="J157" s="100" t="s">
        <v>911</v>
      </c>
      <c r="K157" s="102" t="s">
        <v>912</v>
      </c>
      <c r="L157" s="102">
        <v>985</v>
      </c>
      <c r="M157" s="103"/>
      <c r="N157" s="100"/>
    </row>
    <row r="158" spans="1:15" s="111" customFormat="1" ht="17.45" customHeight="1">
      <c r="A158" s="100" t="s">
        <v>430</v>
      </c>
      <c r="B158" s="100"/>
      <c r="C158" s="100" t="s">
        <v>906</v>
      </c>
      <c r="D158" s="144"/>
      <c r="E158" s="100"/>
      <c r="F158" s="100" t="s">
        <v>910</v>
      </c>
      <c r="G158" s="100"/>
      <c r="H158" s="101"/>
      <c r="I158" s="100"/>
      <c r="J158" s="100" t="s">
        <v>911</v>
      </c>
      <c r="K158" s="102" t="s">
        <v>912</v>
      </c>
      <c r="L158" s="102">
        <v>969</v>
      </c>
      <c r="M158" s="103"/>
      <c r="N158" s="100"/>
    </row>
    <row r="159" spans="1:15" s="111" customFormat="1" ht="17.45" customHeight="1">
      <c r="A159" s="100" t="s">
        <v>908</v>
      </c>
      <c r="B159" s="100" t="s">
        <v>909</v>
      </c>
      <c r="C159" s="100" t="s">
        <v>906</v>
      </c>
      <c r="D159" s="144"/>
      <c r="E159" s="100"/>
      <c r="F159" s="100" t="s">
        <v>910</v>
      </c>
      <c r="G159" s="100"/>
      <c r="H159" s="101"/>
      <c r="I159" s="100"/>
      <c r="J159" s="100" t="s">
        <v>911</v>
      </c>
      <c r="K159" s="102" t="s">
        <v>912</v>
      </c>
      <c r="L159" s="102"/>
      <c r="M159" s="103"/>
      <c r="N159" s="100"/>
    </row>
    <row r="160" spans="1:15" s="111" customFormat="1" ht="17.45" customHeight="1">
      <c r="A160" s="100" t="s">
        <v>915</v>
      </c>
      <c r="B160" s="100" t="s">
        <v>916</v>
      </c>
      <c r="C160" s="100" t="s">
        <v>906</v>
      </c>
      <c r="D160" s="144">
        <v>1</v>
      </c>
      <c r="E160" s="100"/>
      <c r="F160" s="100" t="s">
        <v>910</v>
      </c>
      <c r="G160" s="100"/>
      <c r="H160" s="101"/>
      <c r="I160" s="100" t="s">
        <v>914</v>
      </c>
      <c r="J160" s="100"/>
      <c r="K160" s="102" t="s">
        <v>912</v>
      </c>
      <c r="L160" s="102"/>
      <c r="M160" s="103"/>
      <c r="N160" s="100"/>
    </row>
    <row r="161" spans="1:15" s="111" customFormat="1" ht="17.45" customHeight="1">
      <c r="A161" s="100" t="s">
        <v>917</v>
      </c>
      <c r="B161" s="100" t="s">
        <v>213</v>
      </c>
      <c r="C161" s="100" t="s">
        <v>906</v>
      </c>
      <c r="D161" s="144"/>
      <c r="E161" s="100"/>
      <c r="F161" s="100" t="s">
        <v>910</v>
      </c>
      <c r="G161" s="100"/>
      <c r="H161" s="101"/>
      <c r="I161" s="100"/>
      <c r="J161" s="100" t="s">
        <v>911</v>
      </c>
      <c r="K161" s="102" t="s">
        <v>912</v>
      </c>
      <c r="L161" s="102">
        <v>1229</v>
      </c>
      <c r="M161" s="103" t="s">
        <v>918</v>
      </c>
      <c r="N161" s="100"/>
    </row>
    <row r="162" spans="1:15" s="111" customFormat="1" ht="17.45" customHeight="1">
      <c r="A162" s="100" t="s">
        <v>768</v>
      </c>
      <c r="B162" s="100" t="s">
        <v>907</v>
      </c>
      <c r="C162" s="100" t="s">
        <v>906</v>
      </c>
      <c r="D162" s="144">
        <v>1</v>
      </c>
      <c r="E162" s="100"/>
      <c r="F162" s="100" t="s">
        <v>910</v>
      </c>
      <c r="G162" s="100"/>
      <c r="H162" s="101"/>
      <c r="I162" s="100"/>
      <c r="J162" s="100" t="s">
        <v>911</v>
      </c>
      <c r="K162" s="102" t="s">
        <v>912</v>
      </c>
      <c r="L162" s="102"/>
      <c r="M162" s="103"/>
      <c r="N162" s="100"/>
    </row>
    <row r="163" spans="1:15" s="111" customFormat="1" ht="17.45" customHeight="1">
      <c r="A163" s="100" t="s">
        <v>770</v>
      </c>
      <c r="B163" s="100" t="s">
        <v>9</v>
      </c>
      <c r="C163" s="100" t="s">
        <v>906</v>
      </c>
      <c r="D163" s="144">
        <v>1</v>
      </c>
      <c r="E163" s="100"/>
      <c r="F163" s="100" t="s">
        <v>910</v>
      </c>
      <c r="G163" s="100"/>
      <c r="H163" s="101"/>
      <c r="I163" s="100"/>
      <c r="J163" s="100" t="s">
        <v>911</v>
      </c>
      <c r="K163" s="102" t="s">
        <v>912</v>
      </c>
      <c r="L163" s="102"/>
      <c r="M163" s="103"/>
      <c r="N163" s="100"/>
    </row>
    <row r="164" spans="1:15" s="111" customFormat="1" ht="17.45" customHeight="1">
      <c r="A164" s="100" t="s">
        <v>771</v>
      </c>
      <c r="B164" s="100" t="s">
        <v>772</v>
      </c>
      <c r="C164" s="100" t="s">
        <v>906</v>
      </c>
      <c r="D164" s="144">
        <v>1</v>
      </c>
      <c r="E164" s="100"/>
      <c r="F164" s="100" t="s">
        <v>910</v>
      </c>
      <c r="G164" s="100"/>
      <c r="H164" s="101"/>
      <c r="I164" s="100"/>
      <c r="J164" s="100" t="s">
        <v>911</v>
      </c>
      <c r="K164" s="102" t="s">
        <v>773</v>
      </c>
      <c r="L164" s="102">
        <v>956</v>
      </c>
      <c r="M164" s="103"/>
      <c r="N164" s="100" t="s">
        <v>774</v>
      </c>
    </row>
    <row r="165" spans="1:15" s="111" customFormat="1" ht="17.45" customHeight="1">
      <c r="A165" s="100" t="s">
        <v>776</v>
      </c>
      <c r="B165" s="100" t="s">
        <v>777</v>
      </c>
      <c r="C165" s="100" t="s">
        <v>906</v>
      </c>
      <c r="D165" s="144">
        <v>1</v>
      </c>
      <c r="E165" s="100"/>
      <c r="F165" s="100" t="s">
        <v>910</v>
      </c>
      <c r="G165" s="100"/>
      <c r="H165" s="101"/>
      <c r="I165" s="100" t="s">
        <v>914</v>
      </c>
      <c r="J165" s="100" t="s">
        <v>911</v>
      </c>
      <c r="K165" s="102" t="s">
        <v>912</v>
      </c>
      <c r="L165" s="102"/>
      <c r="M165" s="103"/>
      <c r="N165" s="100" t="s">
        <v>778</v>
      </c>
    </row>
    <row r="166" spans="1:15" s="111" customFormat="1" ht="17.45" customHeight="1">
      <c r="A166" s="100" t="s">
        <v>779</v>
      </c>
      <c r="B166" s="100" t="s">
        <v>780</v>
      </c>
      <c r="C166" s="100" t="s">
        <v>781</v>
      </c>
      <c r="D166" s="144"/>
      <c r="E166" s="100"/>
      <c r="F166" s="100" t="s">
        <v>910</v>
      </c>
      <c r="G166" s="100" t="s">
        <v>782</v>
      </c>
      <c r="H166" s="101" t="s">
        <v>783</v>
      </c>
      <c r="I166" s="100"/>
      <c r="J166" s="100"/>
      <c r="K166" s="102" t="s">
        <v>784</v>
      </c>
      <c r="L166" s="102"/>
      <c r="M166" s="103"/>
      <c r="N166" s="100" t="s">
        <v>785</v>
      </c>
    </row>
    <row r="167" spans="1:15" s="111" customFormat="1" ht="17.45" customHeight="1">
      <c r="A167" s="100" t="s">
        <v>786</v>
      </c>
      <c r="B167" s="100" t="s">
        <v>787</v>
      </c>
      <c r="C167" s="105" t="s">
        <v>788</v>
      </c>
      <c r="D167" s="144">
        <v>1</v>
      </c>
      <c r="E167" s="100"/>
      <c r="F167" s="100" t="s">
        <v>910</v>
      </c>
      <c r="G167" s="100"/>
      <c r="H167" s="101"/>
      <c r="I167" s="100" t="s">
        <v>914</v>
      </c>
      <c r="J167" s="100"/>
      <c r="K167" s="102" t="s">
        <v>912</v>
      </c>
      <c r="L167" s="102">
        <v>987</v>
      </c>
      <c r="M167" s="103"/>
      <c r="N167" s="100" t="s">
        <v>789</v>
      </c>
    </row>
    <row r="168" spans="1:15" s="111" customFormat="1" ht="17.45" customHeight="1">
      <c r="A168" s="106" t="s">
        <v>790</v>
      </c>
      <c r="B168" s="106" t="s">
        <v>791</v>
      </c>
      <c r="C168" s="107" t="s">
        <v>906</v>
      </c>
      <c r="D168" s="147">
        <v>1</v>
      </c>
      <c r="E168" s="106"/>
      <c r="F168" s="106" t="s">
        <v>910</v>
      </c>
      <c r="G168" s="106"/>
      <c r="H168" s="108"/>
      <c r="I168" s="106"/>
      <c r="J168" s="106" t="s">
        <v>911</v>
      </c>
      <c r="K168" s="109" t="s">
        <v>912</v>
      </c>
      <c r="L168" s="109">
        <v>961</v>
      </c>
      <c r="M168" s="110"/>
      <c r="N168" s="106"/>
    </row>
    <row r="169" spans="1:15" s="111" customFormat="1" ht="17.45" customHeight="1">
      <c r="A169" s="100" t="s">
        <v>792</v>
      </c>
      <c r="B169" s="100" t="s">
        <v>793</v>
      </c>
      <c r="C169" s="100" t="s">
        <v>906</v>
      </c>
      <c r="D169" s="144"/>
      <c r="E169" s="100"/>
      <c r="F169" s="100" t="s">
        <v>910</v>
      </c>
      <c r="G169" s="100"/>
      <c r="H169" s="101"/>
      <c r="I169" s="100" t="s">
        <v>914</v>
      </c>
      <c r="J169" s="100" t="s">
        <v>911</v>
      </c>
      <c r="K169" s="102" t="s">
        <v>784</v>
      </c>
      <c r="L169" s="102">
        <v>952</v>
      </c>
      <c r="M169" s="103" t="s">
        <v>794</v>
      </c>
      <c r="N169" s="100"/>
      <c r="O169" s="112"/>
    </row>
    <row r="170" spans="1:15" s="111" customFormat="1" ht="17.45" customHeight="1">
      <c r="A170" s="100" t="s">
        <v>797</v>
      </c>
      <c r="B170" s="100" t="s">
        <v>798</v>
      </c>
      <c r="C170" s="100" t="s">
        <v>906</v>
      </c>
      <c r="D170" s="144"/>
      <c r="E170" s="100"/>
      <c r="F170" s="100" t="s">
        <v>910</v>
      </c>
      <c r="G170" s="100"/>
      <c r="H170" s="101"/>
      <c r="I170" s="100"/>
      <c r="J170" s="100" t="s">
        <v>911</v>
      </c>
      <c r="K170" s="102" t="s">
        <v>912</v>
      </c>
      <c r="L170" s="102"/>
      <c r="M170" s="103"/>
      <c r="N170" s="100"/>
    </row>
    <row r="171" spans="1:15" s="111" customFormat="1" ht="17.45" customHeight="1">
      <c r="A171" s="100" t="s">
        <v>799</v>
      </c>
      <c r="B171" s="100" t="s">
        <v>800</v>
      </c>
      <c r="C171" s="100" t="s">
        <v>801</v>
      </c>
      <c r="D171" s="144">
        <v>1</v>
      </c>
      <c r="E171" s="100"/>
      <c r="F171" s="100" t="s">
        <v>910</v>
      </c>
      <c r="G171" s="100"/>
      <c r="H171" s="101"/>
      <c r="I171" s="100" t="s">
        <v>914</v>
      </c>
      <c r="J171" s="100"/>
      <c r="K171" s="102" t="s">
        <v>784</v>
      </c>
      <c r="L171" s="102"/>
      <c r="M171" s="103"/>
      <c r="N171" s="100"/>
    </row>
    <row r="172" spans="1:15" s="111" customFormat="1" ht="17.45" customHeight="1">
      <c r="A172" s="100" t="s">
        <v>802</v>
      </c>
      <c r="B172" s="100" t="s">
        <v>803</v>
      </c>
      <c r="C172" s="100" t="s">
        <v>804</v>
      </c>
      <c r="D172" s="144"/>
      <c r="E172" s="100" t="s">
        <v>805</v>
      </c>
      <c r="F172" s="100" t="s">
        <v>910</v>
      </c>
      <c r="G172" s="100" t="s">
        <v>782</v>
      </c>
      <c r="H172" s="101" t="s">
        <v>783</v>
      </c>
      <c r="I172" s="100" t="s">
        <v>914</v>
      </c>
      <c r="J172" s="100"/>
      <c r="K172" s="102" t="s">
        <v>912</v>
      </c>
      <c r="L172" s="102"/>
      <c r="M172" s="103"/>
      <c r="N172" s="100"/>
    </row>
    <row r="173" spans="1:15" s="111" customFormat="1" ht="17.45" customHeight="1">
      <c r="A173" s="100" t="s">
        <v>808</v>
      </c>
      <c r="B173" s="100" t="s">
        <v>809</v>
      </c>
      <c r="C173" s="100" t="s">
        <v>906</v>
      </c>
      <c r="D173" s="144"/>
      <c r="E173" s="100"/>
      <c r="F173" s="100" t="s">
        <v>910</v>
      </c>
      <c r="G173" s="100"/>
      <c r="H173" s="101"/>
      <c r="I173" s="100"/>
      <c r="J173" s="100" t="s">
        <v>911</v>
      </c>
      <c r="K173" s="102" t="s">
        <v>773</v>
      </c>
      <c r="L173" s="102">
        <v>950</v>
      </c>
      <c r="M173" s="103" t="s">
        <v>794</v>
      </c>
      <c r="N173" s="100" t="s">
        <v>810</v>
      </c>
    </row>
    <row r="174" spans="1:15" s="111" customFormat="1" ht="17.45" customHeight="1">
      <c r="A174" s="100" t="s">
        <v>811</v>
      </c>
      <c r="B174" s="100" t="s">
        <v>812</v>
      </c>
      <c r="C174" s="100" t="s">
        <v>813</v>
      </c>
      <c r="D174" s="144">
        <v>1</v>
      </c>
      <c r="E174" s="100"/>
      <c r="F174" s="100" t="s">
        <v>910</v>
      </c>
      <c r="G174" s="100" t="s">
        <v>782</v>
      </c>
      <c r="H174" s="101"/>
      <c r="I174" s="100"/>
      <c r="J174" s="100" t="s">
        <v>911</v>
      </c>
      <c r="K174" s="102" t="s">
        <v>912</v>
      </c>
      <c r="L174" s="102"/>
      <c r="M174" s="103"/>
      <c r="N174" s="100"/>
    </row>
    <row r="175" spans="1:15" s="111" customFormat="1" ht="17.45" customHeight="1">
      <c r="A175" s="100" t="s">
        <v>814</v>
      </c>
      <c r="B175" s="100" t="s">
        <v>815</v>
      </c>
      <c r="C175" s="100" t="s">
        <v>813</v>
      </c>
      <c r="D175" s="144"/>
      <c r="E175" s="100"/>
      <c r="F175" s="100" t="s">
        <v>910</v>
      </c>
      <c r="G175" s="100" t="s">
        <v>782</v>
      </c>
      <c r="H175" s="101"/>
      <c r="I175" s="100"/>
      <c r="J175" s="100" t="s">
        <v>911</v>
      </c>
      <c r="K175" s="102" t="s">
        <v>784</v>
      </c>
      <c r="L175" s="102">
        <v>941</v>
      </c>
      <c r="M175" s="103"/>
      <c r="N175" s="100" t="s">
        <v>816</v>
      </c>
    </row>
    <row r="176" spans="1:15" s="111" customFormat="1" ht="17.45" customHeight="1">
      <c r="A176" s="100" t="s">
        <v>817</v>
      </c>
      <c r="B176" s="100" t="s">
        <v>818</v>
      </c>
      <c r="C176" s="100" t="s">
        <v>906</v>
      </c>
      <c r="D176" s="144"/>
      <c r="E176" s="100"/>
      <c r="F176" s="100" t="s">
        <v>910</v>
      </c>
      <c r="G176" s="100"/>
      <c r="H176" s="101"/>
      <c r="I176" s="100"/>
      <c r="J176" s="100" t="s">
        <v>911</v>
      </c>
      <c r="K176" s="102" t="s">
        <v>784</v>
      </c>
      <c r="L176" s="102"/>
      <c r="M176" s="103"/>
      <c r="N176" s="100"/>
    </row>
    <row r="177" spans="1:15" s="111" customFormat="1" ht="17.45" customHeight="1">
      <c r="A177" s="100" t="s">
        <v>821</v>
      </c>
      <c r="B177" s="100" t="s">
        <v>822</v>
      </c>
      <c r="C177" s="100" t="s">
        <v>906</v>
      </c>
      <c r="D177" s="144">
        <v>1</v>
      </c>
      <c r="E177" s="100"/>
      <c r="F177" s="100" t="s">
        <v>910</v>
      </c>
      <c r="G177" s="100"/>
      <c r="H177" s="101"/>
      <c r="I177" s="100" t="s">
        <v>914</v>
      </c>
      <c r="J177" s="100" t="s">
        <v>911</v>
      </c>
      <c r="K177" s="102" t="s">
        <v>784</v>
      </c>
      <c r="L177" s="102">
        <v>932</v>
      </c>
      <c r="M177" s="103"/>
      <c r="N177" s="100" t="s">
        <v>823</v>
      </c>
    </row>
    <row r="178" spans="1:15" s="111" customFormat="1" ht="17.45" customHeight="1">
      <c r="A178" s="100" t="s">
        <v>824</v>
      </c>
      <c r="B178" s="100" t="s">
        <v>825</v>
      </c>
      <c r="C178" s="100" t="s">
        <v>906</v>
      </c>
      <c r="D178" s="144">
        <v>1</v>
      </c>
      <c r="E178" s="100"/>
      <c r="F178" s="100" t="s">
        <v>910</v>
      </c>
      <c r="G178" s="100"/>
      <c r="H178" s="101"/>
      <c r="I178" s="100"/>
      <c r="J178" s="100" t="s">
        <v>911</v>
      </c>
      <c r="K178" s="102" t="s">
        <v>784</v>
      </c>
      <c r="L178" s="102" t="s">
        <v>826</v>
      </c>
      <c r="M178" s="103" t="s">
        <v>827</v>
      </c>
      <c r="N178" s="100" t="s">
        <v>828</v>
      </c>
    </row>
    <row r="179" spans="1:15" s="111" customFormat="1" ht="17.45" customHeight="1">
      <c r="A179" s="100" t="s">
        <v>834</v>
      </c>
      <c r="B179" s="100" t="s">
        <v>10</v>
      </c>
      <c r="C179" s="100" t="s">
        <v>906</v>
      </c>
      <c r="D179" s="144">
        <v>1</v>
      </c>
      <c r="E179" s="100"/>
      <c r="F179" s="100" t="s">
        <v>910</v>
      </c>
      <c r="G179" s="100"/>
      <c r="H179" s="101"/>
      <c r="I179" s="100" t="s">
        <v>914</v>
      </c>
      <c r="J179" s="100"/>
      <c r="K179" s="102" t="s">
        <v>912</v>
      </c>
      <c r="L179" s="102">
        <v>991</v>
      </c>
      <c r="M179" s="103"/>
      <c r="N179" s="100"/>
    </row>
    <row r="180" spans="1:15" s="111" customFormat="1" ht="17.45" customHeight="1">
      <c r="A180" s="106" t="s">
        <v>835</v>
      </c>
      <c r="B180" s="126" t="s">
        <v>125</v>
      </c>
      <c r="C180" s="106" t="s">
        <v>906</v>
      </c>
      <c r="D180" s="147"/>
      <c r="E180" s="106"/>
      <c r="F180" s="106" t="s">
        <v>910</v>
      </c>
      <c r="G180" s="106"/>
      <c r="H180" s="108"/>
      <c r="I180" s="106"/>
      <c r="J180" s="106" t="s">
        <v>911</v>
      </c>
      <c r="K180" s="109" t="s">
        <v>784</v>
      </c>
      <c r="L180" s="109">
        <v>933</v>
      </c>
      <c r="M180" s="110" t="s">
        <v>836</v>
      </c>
      <c r="N180" s="106"/>
    </row>
    <row r="181" spans="1:15" s="111" customFormat="1" ht="17.45" customHeight="1">
      <c r="A181" s="100" t="s">
        <v>838</v>
      </c>
      <c r="B181" s="100" t="s">
        <v>839</v>
      </c>
      <c r="C181" s="100" t="s">
        <v>906</v>
      </c>
      <c r="D181" s="144">
        <v>1</v>
      </c>
      <c r="E181" s="100"/>
      <c r="F181" s="100" t="s">
        <v>910</v>
      </c>
      <c r="G181" s="100"/>
      <c r="H181" s="101"/>
      <c r="I181" s="100" t="s">
        <v>914</v>
      </c>
      <c r="J181" s="100"/>
      <c r="K181" s="102" t="s">
        <v>912</v>
      </c>
      <c r="L181" s="102">
        <v>992</v>
      </c>
      <c r="M181" s="103"/>
      <c r="N181" s="100"/>
    </row>
    <row r="182" spans="1:15" s="111" customFormat="1" ht="17.45" customHeight="1">
      <c r="A182" s="100" t="s">
        <v>840</v>
      </c>
      <c r="B182" s="100" t="s">
        <v>11</v>
      </c>
      <c r="C182" s="100" t="s">
        <v>906</v>
      </c>
      <c r="D182" s="144">
        <v>1</v>
      </c>
      <c r="E182" s="100"/>
      <c r="F182" s="100" t="s">
        <v>910</v>
      </c>
      <c r="G182" s="100"/>
      <c r="H182" s="101"/>
      <c r="I182" s="100" t="s">
        <v>914</v>
      </c>
      <c r="J182" s="100" t="s">
        <v>911</v>
      </c>
      <c r="K182" s="102" t="s">
        <v>784</v>
      </c>
      <c r="L182" s="102">
        <v>993</v>
      </c>
      <c r="M182" s="103" t="s">
        <v>841</v>
      </c>
      <c r="N182" s="100"/>
    </row>
    <row r="183" spans="1:15" s="111" customFormat="1" ht="17.45" customHeight="1">
      <c r="A183" s="100" t="s">
        <v>846</v>
      </c>
      <c r="B183" s="100" t="s">
        <v>847</v>
      </c>
      <c r="C183" s="100" t="s">
        <v>906</v>
      </c>
      <c r="D183" s="144"/>
      <c r="E183" s="100"/>
      <c r="F183" s="100" t="s">
        <v>910</v>
      </c>
      <c r="G183" s="100"/>
      <c r="H183" s="101"/>
      <c r="I183" s="100" t="s">
        <v>914</v>
      </c>
      <c r="J183" s="100" t="s">
        <v>911</v>
      </c>
      <c r="K183" s="102" t="s">
        <v>784</v>
      </c>
      <c r="L183" s="102">
        <v>972</v>
      </c>
      <c r="M183" s="103"/>
      <c r="N183" s="100"/>
    </row>
    <row r="184" spans="1:15" s="111" customFormat="1" ht="17.45" customHeight="1">
      <c r="A184" s="100" t="s">
        <v>850</v>
      </c>
      <c r="B184" s="100" t="s">
        <v>851</v>
      </c>
      <c r="C184" s="100" t="s">
        <v>788</v>
      </c>
      <c r="D184" s="144">
        <v>1</v>
      </c>
      <c r="E184" s="100"/>
      <c r="F184" s="100" t="s">
        <v>910</v>
      </c>
      <c r="G184" s="100"/>
      <c r="H184" s="101"/>
      <c r="I184" s="100" t="s">
        <v>914</v>
      </c>
      <c r="J184" s="100"/>
      <c r="K184" s="102" t="s">
        <v>773</v>
      </c>
      <c r="L184" s="102"/>
      <c r="M184" s="103"/>
      <c r="N184" s="100"/>
    </row>
    <row r="185" spans="1:15" s="111" customFormat="1" ht="17.45" customHeight="1">
      <c r="A185" s="100" t="s">
        <v>681</v>
      </c>
      <c r="B185" s="164" t="s">
        <v>12</v>
      </c>
      <c r="C185" s="100" t="s">
        <v>788</v>
      </c>
      <c r="D185" s="144">
        <v>1</v>
      </c>
      <c r="E185" s="100"/>
      <c r="F185" s="100" t="s">
        <v>910</v>
      </c>
      <c r="G185" s="100"/>
      <c r="H185" s="101"/>
      <c r="I185" s="100" t="s">
        <v>914</v>
      </c>
      <c r="J185" s="100" t="s">
        <v>911</v>
      </c>
      <c r="K185" s="102" t="s">
        <v>912</v>
      </c>
      <c r="L185" s="102"/>
      <c r="M185" s="103"/>
      <c r="N185" s="100"/>
      <c r="O185" s="104"/>
    </row>
    <row r="186" spans="1:15" s="111" customFormat="1" ht="17.45" customHeight="1">
      <c r="A186" s="100" t="s">
        <v>682</v>
      </c>
      <c r="B186" s="100" t="s">
        <v>683</v>
      </c>
      <c r="C186" s="100" t="s">
        <v>813</v>
      </c>
      <c r="D186" s="144"/>
      <c r="E186" s="100"/>
      <c r="F186" s="100" t="s">
        <v>910</v>
      </c>
      <c r="G186" s="100" t="s">
        <v>782</v>
      </c>
      <c r="H186" s="101"/>
      <c r="I186" s="100"/>
      <c r="J186" s="100" t="s">
        <v>911</v>
      </c>
      <c r="K186" s="102" t="s">
        <v>912</v>
      </c>
      <c r="L186" s="102"/>
      <c r="M186" s="103"/>
      <c r="N186" s="100"/>
      <c r="O186" s="104"/>
    </row>
    <row r="187" spans="1:15" s="111" customFormat="1" ht="17.45" customHeight="1">
      <c r="A187" s="100" t="s">
        <v>214</v>
      </c>
      <c r="B187" s="100" t="s">
        <v>13</v>
      </c>
      <c r="C187" s="100" t="s">
        <v>788</v>
      </c>
      <c r="D187" s="144">
        <v>1</v>
      </c>
      <c r="E187" s="100"/>
      <c r="F187" s="100" t="s">
        <v>910</v>
      </c>
      <c r="G187" s="100"/>
      <c r="H187" s="101" t="s">
        <v>783</v>
      </c>
      <c r="I187" s="100" t="s">
        <v>914</v>
      </c>
      <c r="J187" s="100"/>
      <c r="K187" s="102" t="s">
        <v>912</v>
      </c>
      <c r="L187" s="102"/>
      <c r="M187" s="103"/>
      <c r="N187" s="100"/>
      <c r="O187" s="104"/>
    </row>
    <row r="188" spans="1:15" s="111" customFormat="1" ht="17.45" customHeight="1">
      <c r="A188" s="100" t="s">
        <v>684</v>
      </c>
      <c r="B188" s="100" t="s">
        <v>685</v>
      </c>
      <c r="C188" s="100" t="s">
        <v>781</v>
      </c>
      <c r="D188" s="144"/>
      <c r="E188" s="100"/>
      <c r="F188" s="100" t="s">
        <v>910</v>
      </c>
      <c r="G188" s="100" t="s">
        <v>782</v>
      </c>
      <c r="H188" s="101" t="s">
        <v>783</v>
      </c>
      <c r="I188" s="100"/>
      <c r="J188" s="100"/>
      <c r="K188" s="102" t="s">
        <v>686</v>
      </c>
      <c r="L188" s="102"/>
      <c r="M188" s="103"/>
      <c r="N188" s="100"/>
      <c r="O188" s="104"/>
    </row>
    <row r="189" spans="1:15" s="111" customFormat="1" ht="17.45" customHeight="1">
      <c r="A189" s="100" t="s">
        <v>687</v>
      </c>
      <c r="B189" s="100" t="s">
        <v>688</v>
      </c>
      <c r="C189" s="100" t="s">
        <v>781</v>
      </c>
      <c r="D189" s="144"/>
      <c r="E189" s="100"/>
      <c r="F189" s="100" t="s">
        <v>910</v>
      </c>
      <c r="G189" s="100" t="s">
        <v>782</v>
      </c>
      <c r="H189" s="101" t="s">
        <v>783</v>
      </c>
      <c r="I189" s="100"/>
      <c r="J189" s="100"/>
      <c r="K189" s="102" t="s">
        <v>784</v>
      </c>
      <c r="L189" s="102"/>
      <c r="M189" s="103"/>
      <c r="N189" s="100"/>
      <c r="O189" s="104"/>
    </row>
    <row r="190" spans="1:15" s="111" customFormat="1" ht="17.45" customHeight="1">
      <c r="A190" s="100" t="s">
        <v>690</v>
      </c>
      <c r="B190" s="100" t="s">
        <v>691</v>
      </c>
      <c r="C190" s="100" t="s">
        <v>804</v>
      </c>
      <c r="D190" s="144"/>
      <c r="E190" s="100" t="s">
        <v>805</v>
      </c>
      <c r="F190" s="100" t="s">
        <v>910</v>
      </c>
      <c r="G190" s="100" t="s">
        <v>782</v>
      </c>
      <c r="H190" s="101" t="s">
        <v>783</v>
      </c>
      <c r="I190" s="100" t="s">
        <v>914</v>
      </c>
      <c r="J190" s="100"/>
      <c r="K190" s="102" t="s">
        <v>912</v>
      </c>
      <c r="L190" s="102"/>
      <c r="M190" s="103"/>
      <c r="N190" s="100"/>
    </row>
    <row r="191" spans="1:15" s="111" customFormat="1" ht="17.45" customHeight="1">
      <c r="A191" s="100" t="s">
        <v>695</v>
      </c>
      <c r="B191" s="100" t="s">
        <v>14</v>
      </c>
      <c r="C191" s="100" t="s">
        <v>906</v>
      </c>
      <c r="D191" s="144">
        <v>1</v>
      </c>
      <c r="E191" s="100"/>
      <c r="F191" s="100" t="s">
        <v>910</v>
      </c>
      <c r="G191" s="100"/>
      <c r="H191" s="101"/>
      <c r="I191" s="100" t="s">
        <v>914</v>
      </c>
      <c r="J191" s="100"/>
      <c r="K191" s="102" t="s">
        <v>912</v>
      </c>
      <c r="L191" s="102"/>
      <c r="M191" s="103"/>
      <c r="N191" s="100"/>
    </row>
    <row r="192" spans="1:15" s="111" customFormat="1" ht="17.45" customHeight="1">
      <c r="A192" s="100" t="s">
        <v>696</v>
      </c>
      <c r="B192" s="100" t="s">
        <v>697</v>
      </c>
      <c r="C192" s="100" t="s">
        <v>906</v>
      </c>
      <c r="D192" s="144"/>
      <c r="E192" s="100"/>
      <c r="F192" s="100" t="s">
        <v>910</v>
      </c>
      <c r="G192" s="100"/>
      <c r="H192" s="101"/>
      <c r="I192" s="100" t="s">
        <v>914</v>
      </c>
      <c r="J192" s="100" t="s">
        <v>911</v>
      </c>
      <c r="K192" s="102" t="s">
        <v>773</v>
      </c>
      <c r="L192" s="102">
        <v>938</v>
      </c>
      <c r="M192" s="103"/>
      <c r="N192" s="100" t="s">
        <v>698</v>
      </c>
    </row>
    <row r="193" spans="1:14" s="111" customFormat="1" ht="17.45" customHeight="1">
      <c r="A193" s="100" t="s">
        <v>699</v>
      </c>
      <c r="B193" s="100" t="s">
        <v>700</v>
      </c>
      <c r="C193" s="100" t="s">
        <v>906</v>
      </c>
      <c r="D193" s="144">
        <v>1</v>
      </c>
      <c r="E193" s="100"/>
      <c r="F193" s="100" t="s">
        <v>910</v>
      </c>
      <c r="G193" s="100"/>
      <c r="H193" s="101"/>
      <c r="I193" s="100"/>
      <c r="J193" s="100" t="s">
        <v>911</v>
      </c>
      <c r="K193" s="102" t="s">
        <v>784</v>
      </c>
      <c r="L193" s="102"/>
      <c r="M193" s="103"/>
      <c r="N193" s="100"/>
    </row>
    <row r="194" spans="1:14" s="111" customFormat="1" ht="17.45" customHeight="1">
      <c r="A194" s="106" t="s">
        <v>701</v>
      </c>
      <c r="B194" s="106" t="s">
        <v>702</v>
      </c>
      <c r="C194" s="106" t="s">
        <v>906</v>
      </c>
      <c r="D194" s="147">
        <v>1</v>
      </c>
      <c r="E194" s="106"/>
      <c r="F194" s="106" t="s">
        <v>910</v>
      </c>
      <c r="G194" s="106"/>
      <c r="H194" s="108"/>
      <c r="I194" s="106"/>
      <c r="J194" s="106" t="s">
        <v>911</v>
      </c>
      <c r="K194" s="109" t="s">
        <v>912</v>
      </c>
      <c r="L194" s="109"/>
      <c r="M194" s="110"/>
      <c r="N194" s="106"/>
    </row>
    <row r="195" spans="1:14" s="111" customFormat="1" ht="17.45" customHeight="1">
      <c r="A195" s="100" t="s">
        <v>703</v>
      </c>
      <c r="B195" s="100" t="s">
        <v>704</v>
      </c>
      <c r="C195" s="100" t="s">
        <v>705</v>
      </c>
      <c r="D195" s="144">
        <v>1</v>
      </c>
      <c r="E195" s="100"/>
      <c r="F195" s="100" t="s">
        <v>910</v>
      </c>
      <c r="G195" s="100"/>
      <c r="H195" s="101" t="s">
        <v>783</v>
      </c>
      <c r="I195" s="100"/>
      <c r="J195" s="100"/>
      <c r="K195" s="102" t="s">
        <v>912</v>
      </c>
      <c r="L195" s="102"/>
      <c r="M195" s="103"/>
      <c r="N195" s="100"/>
    </row>
    <row r="196" spans="1:14" s="111" customFormat="1" ht="17.45" customHeight="1">
      <c r="A196" s="100" t="s">
        <v>706</v>
      </c>
      <c r="B196" s="100" t="s">
        <v>707</v>
      </c>
      <c r="C196" s="100" t="s">
        <v>813</v>
      </c>
      <c r="D196" s="144"/>
      <c r="E196" s="100" t="s">
        <v>805</v>
      </c>
      <c r="F196" s="100" t="s">
        <v>910</v>
      </c>
      <c r="G196" s="100" t="s">
        <v>782</v>
      </c>
      <c r="H196" s="101"/>
      <c r="I196" s="100" t="s">
        <v>914</v>
      </c>
      <c r="J196" s="100"/>
      <c r="K196" s="102" t="s">
        <v>784</v>
      </c>
      <c r="L196" s="102"/>
      <c r="M196" s="103"/>
      <c r="N196" s="100"/>
    </row>
    <row r="197" spans="1:14" s="111" customFormat="1" ht="17.45" customHeight="1">
      <c r="A197" s="100" t="s">
        <v>710</v>
      </c>
      <c r="B197" s="100" t="s">
        <v>711</v>
      </c>
      <c r="C197" s="100" t="s">
        <v>829</v>
      </c>
      <c r="D197" s="144">
        <v>1</v>
      </c>
      <c r="E197" s="100"/>
      <c r="F197" s="100" t="s">
        <v>910</v>
      </c>
      <c r="G197" s="100" t="s">
        <v>782</v>
      </c>
      <c r="H197" s="101"/>
      <c r="I197" s="100" t="s">
        <v>914</v>
      </c>
      <c r="J197" s="100"/>
      <c r="K197" s="102" t="s">
        <v>912</v>
      </c>
      <c r="L197" s="102"/>
      <c r="M197" s="103"/>
      <c r="N197" s="100"/>
    </row>
    <row r="198" spans="1:14" s="111" customFormat="1" ht="17.45" customHeight="1">
      <c r="A198" s="100" t="s">
        <v>712</v>
      </c>
      <c r="B198" s="100" t="s">
        <v>713</v>
      </c>
      <c r="C198" s="100" t="s">
        <v>775</v>
      </c>
      <c r="D198" s="144"/>
      <c r="E198" s="100"/>
      <c r="F198" s="100" t="s">
        <v>910</v>
      </c>
      <c r="G198" s="100"/>
      <c r="H198" s="101" t="s">
        <v>783</v>
      </c>
      <c r="I198" s="100"/>
      <c r="J198" s="100"/>
      <c r="K198" s="102" t="s">
        <v>784</v>
      </c>
      <c r="L198" s="102"/>
      <c r="M198" s="103"/>
      <c r="N198" s="100"/>
    </row>
    <row r="199" spans="1:14" s="111" customFormat="1" ht="17.45" customHeight="1">
      <c r="A199" s="100" t="s">
        <v>714</v>
      </c>
      <c r="B199" s="100" t="s">
        <v>715</v>
      </c>
      <c r="C199" s="100" t="s">
        <v>813</v>
      </c>
      <c r="D199" s="144">
        <v>1</v>
      </c>
      <c r="E199" s="100" t="s">
        <v>805</v>
      </c>
      <c r="F199" s="100" t="s">
        <v>910</v>
      </c>
      <c r="G199" s="100" t="s">
        <v>782</v>
      </c>
      <c r="H199" s="101" t="s">
        <v>783</v>
      </c>
      <c r="I199" s="100"/>
      <c r="J199" s="100"/>
      <c r="K199" s="102" t="s">
        <v>912</v>
      </c>
      <c r="L199" s="102"/>
      <c r="M199" s="103"/>
      <c r="N199" s="100"/>
    </row>
    <row r="200" spans="1:14" s="111" customFormat="1" ht="17.45" customHeight="1">
      <c r="A200" s="100" t="s">
        <v>716</v>
      </c>
      <c r="B200" s="100" t="s">
        <v>15</v>
      </c>
      <c r="C200" s="100" t="s">
        <v>906</v>
      </c>
      <c r="D200" s="144">
        <v>1</v>
      </c>
      <c r="E200" s="100"/>
      <c r="F200" s="100" t="s">
        <v>910</v>
      </c>
      <c r="G200" s="100"/>
      <c r="H200" s="101"/>
      <c r="I200" s="100"/>
      <c r="J200" s="100" t="s">
        <v>911</v>
      </c>
      <c r="K200" s="102" t="s">
        <v>912</v>
      </c>
      <c r="L200" s="102">
        <v>1233</v>
      </c>
      <c r="M200" s="103" t="s">
        <v>717</v>
      </c>
      <c r="N200" s="100"/>
    </row>
    <row r="201" spans="1:14" s="111" customFormat="1" ht="17.45" customHeight="1">
      <c r="A201" s="100" t="s">
        <v>718</v>
      </c>
      <c r="B201" s="100" t="s">
        <v>719</v>
      </c>
      <c r="C201" s="100" t="s">
        <v>781</v>
      </c>
      <c r="D201" s="144">
        <v>1</v>
      </c>
      <c r="E201" s="100"/>
      <c r="F201" s="100" t="s">
        <v>910</v>
      </c>
      <c r="G201" s="100" t="s">
        <v>782</v>
      </c>
      <c r="H201" s="101" t="s">
        <v>783</v>
      </c>
      <c r="I201" s="100"/>
      <c r="J201" s="100"/>
      <c r="K201" s="102" t="s">
        <v>773</v>
      </c>
      <c r="L201" s="102"/>
      <c r="M201" s="103"/>
      <c r="N201" s="100" t="s">
        <v>720</v>
      </c>
    </row>
    <row r="202" spans="1:14" s="111" customFormat="1" ht="17.45" customHeight="1">
      <c r="A202" s="100" t="s">
        <v>721</v>
      </c>
      <c r="B202" s="100" t="s">
        <v>722</v>
      </c>
      <c r="C202" s="100" t="s">
        <v>801</v>
      </c>
      <c r="D202" s="144">
        <v>1</v>
      </c>
      <c r="E202" s="100"/>
      <c r="F202" s="100" t="s">
        <v>910</v>
      </c>
      <c r="G202" s="100"/>
      <c r="H202" s="101" t="s">
        <v>783</v>
      </c>
      <c r="I202" s="100"/>
      <c r="J202" s="100"/>
      <c r="K202" s="102" t="s">
        <v>784</v>
      </c>
      <c r="L202" s="102"/>
      <c r="M202" s="103"/>
      <c r="N202" s="100"/>
    </row>
    <row r="203" spans="1:14" s="111" customFormat="1" ht="17.45" customHeight="1">
      <c r="A203" s="100" t="s">
        <v>725</v>
      </c>
      <c r="B203" s="100" t="s">
        <v>726</v>
      </c>
      <c r="C203" s="100" t="s">
        <v>788</v>
      </c>
      <c r="D203" s="144">
        <v>1</v>
      </c>
      <c r="E203" s="100"/>
      <c r="F203" s="100" t="s">
        <v>910</v>
      </c>
      <c r="G203" s="100"/>
      <c r="H203" s="101"/>
      <c r="I203" s="100" t="s">
        <v>914</v>
      </c>
      <c r="J203" s="100"/>
      <c r="K203" s="102" t="s">
        <v>912</v>
      </c>
      <c r="L203" s="102"/>
      <c r="M203" s="103"/>
      <c r="N203" s="100"/>
    </row>
    <row r="204" spans="1:14" s="111" customFormat="1" ht="17.45" customHeight="1">
      <c r="A204" s="100" t="s">
        <v>727</v>
      </c>
      <c r="B204" s="100" t="s">
        <v>726</v>
      </c>
      <c r="C204" s="100" t="s">
        <v>788</v>
      </c>
      <c r="D204" s="144"/>
      <c r="E204" s="100"/>
      <c r="F204" s="100" t="s">
        <v>910</v>
      </c>
      <c r="G204" s="100"/>
      <c r="H204" s="101"/>
      <c r="I204" s="100" t="s">
        <v>914</v>
      </c>
      <c r="J204" s="100"/>
      <c r="K204" s="102" t="s">
        <v>912</v>
      </c>
      <c r="L204" s="102"/>
      <c r="M204" s="103"/>
      <c r="N204" s="100"/>
    </row>
    <row r="205" spans="1:14" s="111" customFormat="1" ht="17.45" customHeight="1">
      <c r="A205" s="100" t="s">
        <v>728</v>
      </c>
      <c r="B205" s="100" t="s">
        <v>729</v>
      </c>
      <c r="C205" s="100" t="s">
        <v>906</v>
      </c>
      <c r="D205" s="144">
        <v>1</v>
      </c>
      <c r="E205" s="100"/>
      <c r="F205" s="100" t="s">
        <v>910</v>
      </c>
      <c r="G205" s="100"/>
      <c r="H205" s="101"/>
      <c r="I205" s="100"/>
      <c r="J205" s="100" t="s">
        <v>911</v>
      </c>
      <c r="K205" s="102" t="s">
        <v>912</v>
      </c>
      <c r="L205" s="102"/>
      <c r="M205" s="103"/>
      <c r="N205" s="100"/>
    </row>
    <row r="206" spans="1:14" s="111" customFormat="1" ht="17.45" customHeight="1">
      <c r="A206" s="100" t="s">
        <v>734</v>
      </c>
      <c r="B206" s="100" t="s">
        <v>735</v>
      </c>
      <c r="C206" s="100" t="s">
        <v>801</v>
      </c>
      <c r="D206" s="144">
        <v>1</v>
      </c>
      <c r="E206" s="100"/>
      <c r="F206" s="100" t="s">
        <v>910</v>
      </c>
      <c r="G206" s="100"/>
      <c r="H206" s="101" t="s">
        <v>783</v>
      </c>
      <c r="I206" s="100"/>
      <c r="J206" s="100"/>
      <c r="K206" s="102" t="s">
        <v>912</v>
      </c>
      <c r="L206" s="102"/>
      <c r="M206" s="103"/>
      <c r="N206" s="100"/>
    </row>
    <row r="207" spans="1:14" s="111" customFormat="1" ht="17.45" customHeight="1">
      <c r="A207" s="100" t="s">
        <v>736</v>
      </c>
      <c r="B207" s="100" t="s">
        <v>16</v>
      </c>
      <c r="C207" s="100" t="s">
        <v>906</v>
      </c>
      <c r="D207" s="144">
        <v>1</v>
      </c>
      <c r="E207" s="100"/>
      <c r="F207" s="100" t="s">
        <v>910</v>
      </c>
      <c r="G207" s="100"/>
      <c r="H207" s="101"/>
      <c r="I207" s="100"/>
      <c r="J207" s="100" t="s">
        <v>911</v>
      </c>
      <c r="K207" s="102" t="s">
        <v>912</v>
      </c>
      <c r="L207" s="102" t="s">
        <v>737</v>
      </c>
      <c r="M207" s="103"/>
      <c r="N207" s="100"/>
    </row>
    <row r="208" spans="1:14" s="111" customFormat="1" ht="17.45" customHeight="1">
      <c r="A208" s="100" t="s">
        <v>738</v>
      </c>
      <c r="B208" s="100" t="s">
        <v>739</v>
      </c>
      <c r="C208" s="100" t="s">
        <v>906</v>
      </c>
      <c r="D208" s="144">
        <v>1</v>
      </c>
      <c r="E208" s="100"/>
      <c r="F208" s="100" t="s">
        <v>910</v>
      </c>
      <c r="G208" s="100"/>
      <c r="H208" s="101"/>
      <c r="I208" s="100" t="s">
        <v>914</v>
      </c>
      <c r="J208" s="100"/>
      <c r="K208" s="102" t="s">
        <v>784</v>
      </c>
      <c r="L208" s="102">
        <v>974</v>
      </c>
      <c r="M208" s="103" t="s">
        <v>740</v>
      </c>
      <c r="N208" s="100"/>
    </row>
    <row r="209" spans="1:15" s="111" customFormat="1" ht="17.45" customHeight="1">
      <c r="A209" s="100" t="s">
        <v>741</v>
      </c>
      <c r="B209" s="100" t="s">
        <v>742</v>
      </c>
      <c r="C209" s="100" t="s">
        <v>906</v>
      </c>
      <c r="D209" s="144">
        <v>1</v>
      </c>
      <c r="E209" s="100"/>
      <c r="F209" s="100" t="s">
        <v>910</v>
      </c>
      <c r="G209" s="100"/>
      <c r="H209" s="101"/>
      <c r="I209" s="100"/>
      <c r="J209" s="100" t="s">
        <v>911</v>
      </c>
      <c r="K209" s="102" t="s">
        <v>784</v>
      </c>
      <c r="L209" s="102"/>
      <c r="M209" s="103" t="s">
        <v>794</v>
      </c>
      <c r="N209" s="100"/>
    </row>
    <row r="210" spans="1:15" s="111" customFormat="1" ht="17.45" customHeight="1">
      <c r="A210" s="100" t="s">
        <v>743</v>
      </c>
      <c r="B210" s="100" t="s">
        <v>744</v>
      </c>
      <c r="C210" s="100" t="s">
        <v>906</v>
      </c>
      <c r="D210" s="144">
        <v>1</v>
      </c>
      <c r="E210" s="100"/>
      <c r="F210" s="100" t="s">
        <v>910</v>
      </c>
      <c r="G210" s="100"/>
      <c r="H210" s="101"/>
      <c r="I210" s="100"/>
      <c r="J210" s="100" t="s">
        <v>911</v>
      </c>
      <c r="K210" s="102" t="s">
        <v>784</v>
      </c>
      <c r="L210" s="102" t="s">
        <v>745</v>
      </c>
      <c r="M210" s="103"/>
      <c r="N210" s="100" t="s">
        <v>746</v>
      </c>
    </row>
    <row r="211" spans="1:15" s="111" customFormat="1" ht="17.45" customHeight="1">
      <c r="A211" s="100" t="s">
        <v>747</v>
      </c>
      <c r="B211" s="100" t="s">
        <v>748</v>
      </c>
      <c r="C211" s="100" t="s">
        <v>906</v>
      </c>
      <c r="D211" s="144"/>
      <c r="E211" s="100"/>
      <c r="F211" s="100" t="s">
        <v>910</v>
      </c>
      <c r="G211" s="100"/>
      <c r="H211" s="101" t="s">
        <v>783</v>
      </c>
      <c r="I211" s="100" t="s">
        <v>914</v>
      </c>
      <c r="J211" s="100" t="s">
        <v>911</v>
      </c>
      <c r="K211" s="102" t="s">
        <v>773</v>
      </c>
      <c r="L211" s="102">
        <v>939</v>
      </c>
      <c r="M211" s="103"/>
      <c r="N211" s="100" t="s">
        <v>749</v>
      </c>
    </row>
    <row r="212" spans="1:15" s="111" customFormat="1" ht="17.45" customHeight="1">
      <c r="A212" s="100" t="s">
        <v>750</v>
      </c>
      <c r="B212" s="100" t="s">
        <v>751</v>
      </c>
      <c r="C212" s="100" t="s">
        <v>906</v>
      </c>
      <c r="D212" s="144">
        <v>1</v>
      </c>
      <c r="E212" s="100"/>
      <c r="F212" s="100" t="s">
        <v>910</v>
      </c>
      <c r="G212" s="100"/>
      <c r="H212" s="101"/>
      <c r="I212" s="100"/>
      <c r="J212" s="100" t="s">
        <v>911</v>
      </c>
      <c r="K212" s="102" t="s">
        <v>912</v>
      </c>
      <c r="L212" s="102">
        <v>977</v>
      </c>
      <c r="M212" s="103"/>
      <c r="N212" s="100" t="s">
        <v>752</v>
      </c>
    </row>
    <row r="213" spans="1:15" s="111" customFormat="1" ht="17.45" customHeight="1">
      <c r="A213" s="100" t="s">
        <v>753</v>
      </c>
      <c r="B213" s="100" t="s">
        <v>17</v>
      </c>
      <c r="C213" s="100" t="s">
        <v>906</v>
      </c>
      <c r="D213" s="144">
        <v>1</v>
      </c>
      <c r="E213" s="100"/>
      <c r="F213" s="100" t="s">
        <v>910</v>
      </c>
      <c r="G213" s="100"/>
      <c r="H213" s="101"/>
      <c r="I213" s="100"/>
      <c r="J213" s="100" t="s">
        <v>911</v>
      </c>
      <c r="K213" s="102" t="s">
        <v>912</v>
      </c>
      <c r="L213" s="102">
        <v>1239</v>
      </c>
      <c r="M213" s="103" t="s">
        <v>794</v>
      </c>
      <c r="N213" s="100"/>
    </row>
    <row r="214" spans="1:15" s="111" customFormat="1" ht="17.45" customHeight="1">
      <c r="A214" s="100" t="s">
        <v>759</v>
      </c>
      <c r="B214" s="100" t="s">
        <v>760</v>
      </c>
      <c r="C214" s="100" t="s">
        <v>906</v>
      </c>
      <c r="D214" s="144">
        <v>1</v>
      </c>
      <c r="E214" s="100"/>
      <c r="F214" s="100" t="s">
        <v>910</v>
      </c>
      <c r="G214" s="100"/>
      <c r="H214" s="101"/>
      <c r="I214" s="100"/>
      <c r="J214" s="100" t="s">
        <v>911</v>
      </c>
      <c r="K214" s="102" t="s">
        <v>784</v>
      </c>
      <c r="L214" s="102">
        <v>959</v>
      </c>
      <c r="M214" s="103"/>
      <c r="N214" s="100"/>
    </row>
    <row r="215" spans="1:15" s="111" customFormat="1" ht="17.45" customHeight="1">
      <c r="A215" s="100" t="s">
        <v>761</v>
      </c>
      <c r="B215" s="100" t="s">
        <v>762</v>
      </c>
      <c r="C215" s="100" t="s">
        <v>906</v>
      </c>
      <c r="D215" s="144">
        <v>1</v>
      </c>
      <c r="E215" s="100"/>
      <c r="F215" s="100" t="s">
        <v>910</v>
      </c>
      <c r="G215" s="100"/>
      <c r="H215" s="101"/>
      <c r="I215" s="100"/>
      <c r="J215" s="100" t="s">
        <v>911</v>
      </c>
      <c r="K215" s="102" t="s">
        <v>912</v>
      </c>
      <c r="L215" s="102">
        <v>1231</v>
      </c>
      <c r="M215" s="103" t="s">
        <v>763</v>
      </c>
      <c r="N215" s="100" t="s">
        <v>764</v>
      </c>
    </row>
    <row r="216" spans="1:15" s="111" customFormat="1" ht="17.45" customHeight="1">
      <c r="A216" s="100" t="s">
        <v>767</v>
      </c>
      <c r="B216" s="100" t="s">
        <v>602</v>
      </c>
      <c r="C216" s="100" t="s">
        <v>906</v>
      </c>
      <c r="D216" s="144">
        <v>1</v>
      </c>
      <c r="E216" s="100"/>
      <c r="F216" s="100" t="s">
        <v>910</v>
      </c>
      <c r="G216" s="100"/>
      <c r="H216" s="101"/>
      <c r="I216" s="100" t="s">
        <v>914</v>
      </c>
      <c r="J216" s="100" t="s">
        <v>911</v>
      </c>
      <c r="K216" s="102" t="s">
        <v>912</v>
      </c>
      <c r="L216" s="102" t="s">
        <v>603</v>
      </c>
      <c r="M216" s="103"/>
      <c r="N216" s="100"/>
    </row>
    <row r="217" spans="1:15" s="111" customFormat="1" ht="17.45" customHeight="1">
      <c r="A217" s="100" t="s">
        <v>604</v>
      </c>
      <c r="B217" s="100" t="s">
        <v>602</v>
      </c>
      <c r="C217" s="100" t="s">
        <v>906</v>
      </c>
      <c r="D217" s="144">
        <v>1</v>
      </c>
      <c r="E217" s="100"/>
      <c r="F217" s="100" t="s">
        <v>910</v>
      </c>
      <c r="G217" s="100"/>
      <c r="H217" s="101"/>
      <c r="I217" s="100"/>
      <c r="J217" s="100" t="s">
        <v>911</v>
      </c>
      <c r="K217" s="102" t="s">
        <v>912</v>
      </c>
      <c r="L217" s="102">
        <v>984</v>
      </c>
      <c r="M217" s="103"/>
      <c r="N217" s="100"/>
      <c r="O217" s="113"/>
    </row>
    <row r="218" spans="1:15" s="111" customFormat="1" ht="17.45" customHeight="1">
      <c r="A218" s="106" t="s">
        <v>605</v>
      </c>
      <c r="B218" s="106" t="s">
        <v>606</v>
      </c>
      <c r="C218" s="106" t="s">
        <v>804</v>
      </c>
      <c r="D218" s="147"/>
      <c r="E218" s="106" t="s">
        <v>805</v>
      </c>
      <c r="F218" s="106" t="s">
        <v>910</v>
      </c>
      <c r="G218" s="106" t="s">
        <v>782</v>
      </c>
      <c r="H218" s="108" t="s">
        <v>783</v>
      </c>
      <c r="I218" s="106"/>
      <c r="J218" s="106"/>
      <c r="K218" s="109" t="s">
        <v>912</v>
      </c>
      <c r="L218" s="109"/>
      <c r="M218" s="110"/>
      <c r="N218" s="106"/>
      <c r="O218" s="104"/>
    </row>
    <row r="219" spans="1:15" s="111" customFormat="1" ht="17.45" customHeight="1">
      <c r="A219" s="100" t="s">
        <v>609</v>
      </c>
      <c r="B219" s="100" t="s">
        <v>610</v>
      </c>
      <c r="C219" s="100" t="s">
        <v>781</v>
      </c>
      <c r="D219" s="144"/>
      <c r="E219" s="100"/>
      <c r="F219" s="100" t="s">
        <v>910</v>
      </c>
      <c r="G219" s="100" t="s">
        <v>782</v>
      </c>
      <c r="H219" s="101" t="s">
        <v>783</v>
      </c>
      <c r="I219" s="100"/>
      <c r="J219" s="100"/>
      <c r="K219" s="102" t="s">
        <v>686</v>
      </c>
      <c r="L219" s="102"/>
      <c r="M219" s="103"/>
      <c r="N219" s="100"/>
    </row>
    <row r="220" spans="1:15" s="111" customFormat="1" ht="17.45" customHeight="1">
      <c r="A220" s="100" t="s">
        <v>611</v>
      </c>
      <c r="B220" s="100" t="s">
        <v>612</v>
      </c>
      <c r="C220" s="100" t="s">
        <v>906</v>
      </c>
      <c r="D220" s="144">
        <v>1</v>
      </c>
      <c r="E220" s="100"/>
      <c r="F220" s="100" t="s">
        <v>910</v>
      </c>
      <c r="G220" s="100"/>
      <c r="H220" s="101"/>
      <c r="I220" s="100"/>
      <c r="J220" s="100" t="s">
        <v>911</v>
      </c>
      <c r="K220" s="102" t="s">
        <v>912</v>
      </c>
      <c r="L220" s="102">
        <v>1228</v>
      </c>
      <c r="M220" s="103" t="s">
        <v>613</v>
      </c>
      <c r="N220" s="100"/>
    </row>
    <row r="221" spans="1:15" s="111" customFormat="1" ht="17.45" customHeight="1">
      <c r="A221" s="100" t="s">
        <v>614</v>
      </c>
      <c r="B221" s="100" t="s">
        <v>615</v>
      </c>
      <c r="C221" s="105" t="s">
        <v>906</v>
      </c>
      <c r="D221" s="144">
        <v>1</v>
      </c>
      <c r="E221" s="100"/>
      <c r="F221" s="100" t="s">
        <v>910</v>
      </c>
      <c r="G221" s="100"/>
      <c r="H221" s="101"/>
      <c r="I221" s="100"/>
      <c r="J221" s="100" t="s">
        <v>911</v>
      </c>
      <c r="K221" s="102" t="s">
        <v>912</v>
      </c>
      <c r="L221" s="102">
        <v>980</v>
      </c>
      <c r="M221" s="103"/>
      <c r="N221" s="100"/>
    </row>
    <row r="222" spans="1:15" s="111" customFormat="1" ht="17.45" customHeight="1">
      <c r="A222" s="100" t="s">
        <v>616</v>
      </c>
      <c r="B222" s="100" t="s">
        <v>617</v>
      </c>
      <c r="C222" s="100" t="s">
        <v>906</v>
      </c>
      <c r="D222" s="144">
        <v>1</v>
      </c>
      <c r="E222" s="100"/>
      <c r="F222" s="100" t="s">
        <v>910</v>
      </c>
      <c r="G222" s="100"/>
      <c r="H222" s="101" t="s">
        <v>783</v>
      </c>
      <c r="I222" s="100"/>
      <c r="J222" s="100"/>
      <c r="K222" s="102" t="s">
        <v>912</v>
      </c>
      <c r="L222" s="102"/>
      <c r="M222" s="103"/>
      <c r="N222" s="100"/>
    </row>
    <row r="223" spans="1:15" s="111" customFormat="1" ht="17.45" customHeight="1">
      <c r="A223" s="100" t="s">
        <v>620</v>
      </c>
      <c r="B223" s="100" t="s">
        <v>621</v>
      </c>
      <c r="C223" s="100" t="s">
        <v>813</v>
      </c>
      <c r="D223" s="144"/>
      <c r="E223" s="100"/>
      <c r="F223" s="100" t="s">
        <v>910</v>
      </c>
      <c r="G223" s="100" t="s">
        <v>782</v>
      </c>
      <c r="H223" s="101"/>
      <c r="I223" s="100"/>
      <c r="J223" s="100" t="s">
        <v>911</v>
      </c>
      <c r="K223" s="102" t="s">
        <v>784</v>
      </c>
      <c r="L223" s="102"/>
      <c r="M223" s="103"/>
      <c r="N223" s="100" t="s">
        <v>622</v>
      </c>
    </row>
    <row r="224" spans="1:15" s="111" customFormat="1" ht="17.45" customHeight="1">
      <c r="A224" s="122" t="s">
        <v>623</v>
      </c>
      <c r="B224" s="122" t="s">
        <v>624</v>
      </c>
      <c r="C224" s="122" t="s">
        <v>906</v>
      </c>
      <c r="D224" s="148"/>
      <c r="E224" s="122"/>
      <c r="F224" s="122" t="s">
        <v>910</v>
      </c>
      <c r="G224" s="122"/>
      <c r="H224" s="133"/>
      <c r="I224" s="127"/>
      <c r="J224" s="131" t="s">
        <v>911</v>
      </c>
      <c r="K224" s="127" t="s">
        <v>784</v>
      </c>
      <c r="L224" s="131">
        <v>955</v>
      </c>
      <c r="M224" s="137"/>
      <c r="N224" s="122" t="s">
        <v>625</v>
      </c>
    </row>
    <row r="225" spans="1:14" s="111" customFormat="1" ht="17.45" customHeight="1">
      <c r="A225" s="122" t="s">
        <v>626</v>
      </c>
      <c r="B225" s="122" t="s">
        <v>627</v>
      </c>
      <c r="C225" s="122" t="s">
        <v>906</v>
      </c>
      <c r="D225" s="148"/>
      <c r="E225" s="122"/>
      <c r="F225" s="122" t="s">
        <v>910</v>
      </c>
      <c r="G225" s="122"/>
      <c r="H225" s="129"/>
      <c r="I225" s="122"/>
      <c r="J225" s="122" t="s">
        <v>911</v>
      </c>
      <c r="K225" s="122" t="s">
        <v>784</v>
      </c>
      <c r="L225" s="122"/>
      <c r="M225" s="138"/>
      <c r="N225" s="122"/>
    </row>
    <row r="226" spans="1:14" s="111" customFormat="1" ht="17.45" customHeight="1">
      <c r="A226" s="122" t="s">
        <v>628</v>
      </c>
      <c r="B226" s="122" t="s">
        <v>629</v>
      </c>
      <c r="C226" s="122" t="s">
        <v>906</v>
      </c>
      <c r="D226" s="148">
        <v>1</v>
      </c>
      <c r="E226" s="122"/>
      <c r="F226" s="122" t="s">
        <v>910</v>
      </c>
      <c r="G226" s="122"/>
      <c r="H226" s="129"/>
      <c r="I226" s="122"/>
      <c r="J226" s="122" t="s">
        <v>911</v>
      </c>
      <c r="K226" s="122" t="s">
        <v>784</v>
      </c>
      <c r="L226" s="122"/>
      <c r="M226" s="138"/>
      <c r="N226" s="122"/>
    </row>
    <row r="227" spans="1:14" s="111" customFormat="1" ht="17.45" customHeight="1">
      <c r="A227" s="122" t="s">
        <v>630</v>
      </c>
      <c r="B227" s="122" t="s">
        <v>631</v>
      </c>
      <c r="C227" s="122" t="s">
        <v>906</v>
      </c>
      <c r="D227" s="148"/>
      <c r="E227" s="122"/>
      <c r="F227" s="122" t="s">
        <v>910</v>
      </c>
      <c r="G227" s="122"/>
      <c r="H227" s="129"/>
      <c r="I227" s="122"/>
      <c r="J227" s="122" t="s">
        <v>911</v>
      </c>
      <c r="K227" s="122" t="s">
        <v>912</v>
      </c>
      <c r="L227" s="122"/>
      <c r="M227" s="138"/>
      <c r="N227" s="122"/>
    </row>
    <row r="228" spans="1:14" s="111" customFormat="1" ht="17.45" customHeight="1">
      <c r="A228" s="122" t="s">
        <v>632</v>
      </c>
      <c r="B228" s="122" t="s">
        <v>633</v>
      </c>
      <c r="C228" s="122" t="s">
        <v>906</v>
      </c>
      <c r="D228" s="148"/>
      <c r="E228" s="122"/>
      <c r="F228" s="122" t="s">
        <v>910</v>
      </c>
      <c r="G228" s="122"/>
      <c r="H228" s="129"/>
      <c r="I228" s="122"/>
      <c r="J228" s="122" t="s">
        <v>911</v>
      </c>
      <c r="K228" s="122" t="s">
        <v>686</v>
      </c>
      <c r="L228" s="122"/>
      <c r="M228" s="138"/>
      <c r="N228" s="122" t="s">
        <v>634</v>
      </c>
    </row>
    <row r="229" spans="1:14" s="111" customFormat="1" ht="17.45" customHeight="1">
      <c r="A229" s="122" t="s">
        <v>635</v>
      </c>
      <c r="B229" s="163" t="s">
        <v>200</v>
      </c>
      <c r="C229" s="122" t="s">
        <v>788</v>
      </c>
      <c r="D229" s="148"/>
      <c r="E229" s="122"/>
      <c r="F229" s="122" t="s">
        <v>910</v>
      </c>
      <c r="G229" s="122"/>
      <c r="H229" s="129"/>
      <c r="I229" s="122" t="s">
        <v>914</v>
      </c>
      <c r="J229" s="122"/>
      <c r="K229" s="122" t="s">
        <v>784</v>
      </c>
      <c r="L229" s="122" t="s">
        <v>636</v>
      </c>
      <c r="M229" s="138" t="s">
        <v>637</v>
      </c>
      <c r="N229" s="122"/>
    </row>
    <row r="230" spans="1:14" s="111" customFormat="1" ht="17.45" customHeight="1">
      <c r="A230" s="122" t="s">
        <v>638</v>
      </c>
      <c r="B230" s="122" t="s">
        <v>639</v>
      </c>
      <c r="C230" s="122" t="s">
        <v>906</v>
      </c>
      <c r="D230" s="148">
        <v>1</v>
      </c>
      <c r="E230" s="122"/>
      <c r="F230" s="122" t="s">
        <v>910</v>
      </c>
      <c r="G230" s="122"/>
      <c r="H230" s="129"/>
      <c r="I230" s="122"/>
      <c r="J230" s="122" t="s">
        <v>911</v>
      </c>
      <c r="K230" s="122" t="s">
        <v>784</v>
      </c>
      <c r="L230" s="122">
        <v>979</v>
      </c>
      <c r="M230" s="138"/>
      <c r="N230" s="122" t="s">
        <v>640</v>
      </c>
    </row>
    <row r="231" spans="1:14" s="111" customFormat="1" ht="17.45" customHeight="1">
      <c r="A231" s="122" t="s">
        <v>641</v>
      </c>
      <c r="B231" s="122" t="s">
        <v>642</v>
      </c>
      <c r="C231" s="122" t="s">
        <v>906</v>
      </c>
      <c r="D231" s="148">
        <v>1</v>
      </c>
      <c r="E231" s="122"/>
      <c r="F231" s="122" t="s">
        <v>910</v>
      </c>
      <c r="G231" s="122"/>
      <c r="H231" s="129" t="s">
        <v>783</v>
      </c>
      <c r="I231" s="122" t="s">
        <v>914</v>
      </c>
      <c r="J231" s="122" t="s">
        <v>911</v>
      </c>
      <c r="K231" s="122" t="s">
        <v>773</v>
      </c>
      <c r="L231" s="122"/>
      <c r="M231" s="138" t="s">
        <v>794</v>
      </c>
      <c r="N231" s="122" t="s">
        <v>643</v>
      </c>
    </row>
    <row r="232" spans="1:14" s="111" customFormat="1" ht="17.45" customHeight="1">
      <c r="A232" s="122" t="s">
        <v>644</v>
      </c>
      <c r="B232" s="122" t="s">
        <v>645</v>
      </c>
      <c r="C232" s="122" t="s">
        <v>906</v>
      </c>
      <c r="D232" s="148"/>
      <c r="E232" s="122"/>
      <c r="F232" s="122" t="s">
        <v>910</v>
      </c>
      <c r="G232" s="122"/>
      <c r="H232" s="129"/>
      <c r="I232" s="122" t="s">
        <v>914</v>
      </c>
      <c r="J232" s="122" t="s">
        <v>911</v>
      </c>
      <c r="K232" s="122" t="s">
        <v>773</v>
      </c>
      <c r="L232" s="122"/>
      <c r="M232" s="138"/>
      <c r="N232" s="122"/>
    </row>
    <row r="233" spans="1:14" s="111" customFormat="1" ht="17.45" customHeight="1">
      <c r="A233" s="122" t="s">
        <v>647</v>
      </c>
      <c r="B233" s="122" t="s">
        <v>648</v>
      </c>
      <c r="C233" s="122" t="s">
        <v>906</v>
      </c>
      <c r="D233" s="148"/>
      <c r="E233" s="122"/>
      <c r="F233" s="122" t="s">
        <v>910</v>
      </c>
      <c r="G233" s="122"/>
      <c r="H233" s="129"/>
      <c r="I233" s="122"/>
      <c r="J233" s="122" t="s">
        <v>911</v>
      </c>
      <c r="K233" s="122" t="s">
        <v>784</v>
      </c>
      <c r="L233" s="122"/>
      <c r="M233" s="138"/>
      <c r="N233" s="122" t="s">
        <v>649</v>
      </c>
    </row>
    <row r="234" spans="1:14" s="111" customFormat="1" ht="17.45" customHeight="1">
      <c r="A234" s="122" t="s">
        <v>650</v>
      </c>
      <c r="B234" s="122" t="s">
        <v>651</v>
      </c>
      <c r="C234" s="122" t="s">
        <v>906</v>
      </c>
      <c r="D234" s="148"/>
      <c r="E234" s="122"/>
      <c r="F234" s="122" t="s">
        <v>910</v>
      </c>
      <c r="G234" s="122"/>
      <c r="H234" s="129"/>
      <c r="I234" s="122"/>
      <c r="J234" s="122" t="s">
        <v>911</v>
      </c>
      <c r="K234" s="122" t="s">
        <v>912</v>
      </c>
      <c r="L234" s="122" t="s">
        <v>652</v>
      </c>
      <c r="M234" s="138"/>
      <c r="N234" s="122"/>
    </row>
    <row r="235" spans="1:14" s="111" customFormat="1" ht="17.45" customHeight="1">
      <c r="A235" s="122" t="s">
        <v>653</v>
      </c>
      <c r="B235" s="122" t="s">
        <v>654</v>
      </c>
      <c r="C235" s="122" t="s">
        <v>906</v>
      </c>
      <c r="D235" s="148"/>
      <c r="E235" s="122"/>
      <c r="F235" s="122" t="s">
        <v>910</v>
      </c>
      <c r="G235" s="122"/>
      <c r="H235" s="129"/>
      <c r="I235" s="122"/>
      <c r="J235" s="122" t="s">
        <v>911</v>
      </c>
      <c r="K235" s="122" t="s">
        <v>773</v>
      </c>
      <c r="L235" s="122">
        <v>945</v>
      </c>
      <c r="M235" s="138"/>
      <c r="N235" s="122" t="s">
        <v>655</v>
      </c>
    </row>
    <row r="236" spans="1:14" s="111" customFormat="1" ht="17.45" customHeight="1">
      <c r="A236" s="122" t="s">
        <v>656</v>
      </c>
      <c r="B236" s="122" t="s">
        <v>657</v>
      </c>
      <c r="C236" s="122" t="s">
        <v>906</v>
      </c>
      <c r="D236" s="148">
        <v>1</v>
      </c>
      <c r="E236" s="122"/>
      <c r="F236" s="122" t="s">
        <v>910</v>
      </c>
      <c r="G236" s="122"/>
      <c r="H236" s="129"/>
      <c r="I236" s="122"/>
      <c r="J236" s="122" t="s">
        <v>911</v>
      </c>
      <c r="K236" s="122" t="s">
        <v>912</v>
      </c>
      <c r="L236" s="122">
        <v>967</v>
      </c>
      <c r="M236" s="138"/>
      <c r="N236" s="122"/>
    </row>
    <row r="237" spans="1:14" s="111" customFormat="1" ht="17.45" customHeight="1">
      <c r="A237" s="122" t="s">
        <v>658</v>
      </c>
      <c r="B237" s="122" t="s">
        <v>659</v>
      </c>
      <c r="C237" s="130" t="s">
        <v>906</v>
      </c>
      <c r="D237" s="148">
        <v>1</v>
      </c>
      <c r="E237" s="122"/>
      <c r="F237" s="122" t="s">
        <v>910</v>
      </c>
      <c r="G237" s="122"/>
      <c r="H237" s="129"/>
      <c r="I237" s="122"/>
      <c r="J237" s="122" t="s">
        <v>911</v>
      </c>
      <c r="K237" s="122" t="s">
        <v>912</v>
      </c>
      <c r="L237" s="122">
        <v>953</v>
      </c>
      <c r="M237" s="138"/>
      <c r="N237" s="122" t="s">
        <v>660</v>
      </c>
    </row>
    <row r="238" spans="1:14" s="111" customFormat="1" ht="17.45" customHeight="1">
      <c r="A238" s="122" t="s">
        <v>661</v>
      </c>
      <c r="B238" s="104" t="s">
        <v>662</v>
      </c>
      <c r="C238" s="105" t="s">
        <v>906</v>
      </c>
      <c r="D238" s="149">
        <v>1</v>
      </c>
      <c r="E238" s="122"/>
      <c r="F238" s="122" t="s">
        <v>910</v>
      </c>
      <c r="G238" s="122"/>
      <c r="H238" s="129"/>
      <c r="I238" s="122" t="s">
        <v>914</v>
      </c>
      <c r="J238" s="122" t="s">
        <v>911</v>
      </c>
      <c r="K238" s="122" t="s">
        <v>773</v>
      </c>
      <c r="L238" s="122">
        <v>936</v>
      </c>
      <c r="M238" s="138"/>
      <c r="N238" s="122"/>
    </row>
    <row r="239" spans="1:14" s="111" customFormat="1" ht="17.45" customHeight="1">
      <c r="A239" s="122" t="s">
        <v>663</v>
      </c>
      <c r="B239" s="122" t="s">
        <v>664</v>
      </c>
      <c r="C239" s="122" t="s">
        <v>906</v>
      </c>
      <c r="D239" s="148">
        <v>1</v>
      </c>
      <c r="E239" s="122"/>
      <c r="F239" s="122" t="s">
        <v>910</v>
      </c>
      <c r="G239" s="122"/>
      <c r="H239" s="129" t="s">
        <v>783</v>
      </c>
      <c r="I239" s="122"/>
      <c r="J239" s="122" t="s">
        <v>911</v>
      </c>
      <c r="K239" s="122" t="s">
        <v>784</v>
      </c>
      <c r="L239" s="122">
        <v>970</v>
      </c>
      <c r="M239" s="138" t="s">
        <v>665</v>
      </c>
      <c r="N239" s="122" t="s">
        <v>666</v>
      </c>
    </row>
    <row r="240" spans="1:14" s="111" customFormat="1" ht="17.45" customHeight="1">
      <c r="A240" s="128" t="s">
        <v>670</v>
      </c>
      <c r="B240" s="122" t="s">
        <v>671</v>
      </c>
      <c r="C240" s="122" t="s">
        <v>801</v>
      </c>
      <c r="D240" s="148">
        <v>1</v>
      </c>
      <c r="E240" s="122"/>
      <c r="F240" s="122" t="s">
        <v>910</v>
      </c>
      <c r="G240" s="122"/>
      <c r="H240" s="129" t="s">
        <v>783</v>
      </c>
      <c r="I240" s="122"/>
      <c r="J240" s="122"/>
      <c r="K240" s="122" t="s">
        <v>784</v>
      </c>
      <c r="L240" s="122"/>
      <c r="M240" s="138"/>
      <c r="N240" s="122" t="s">
        <v>672</v>
      </c>
    </row>
    <row r="241" spans="1:14" s="111" customFormat="1" ht="17.45" customHeight="1">
      <c r="A241" s="122" t="s">
        <v>673</v>
      </c>
      <c r="B241" s="122" t="s">
        <v>674</v>
      </c>
      <c r="C241" s="122" t="s">
        <v>906</v>
      </c>
      <c r="D241" s="148"/>
      <c r="E241" s="122"/>
      <c r="F241" s="122" t="s">
        <v>910</v>
      </c>
      <c r="G241" s="122"/>
      <c r="H241" s="129"/>
      <c r="I241" s="122" t="s">
        <v>914</v>
      </c>
      <c r="J241" s="122" t="s">
        <v>911</v>
      </c>
      <c r="K241" s="122" t="s">
        <v>773</v>
      </c>
      <c r="L241" s="122"/>
      <c r="M241" s="138"/>
      <c r="N241" s="122"/>
    </row>
    <row r="242" spans="1:14" s="111" customFormat="1" ht="17.45" customHeight="1">
      <c r="A242" s="122" t="s">
        <v>521</v>
      </c>
      <c r="B242" s="122" t="s">
        <v>19</v>
      </c>
      <c r="C242" s="122" t="s">
        <v>906</v>
      </c>
      <c r="D242" s="148">
        <v>1</v>
      </c>
      <c r="E242" s="122"/>
      <c r="F242" s="122" t="s">
        <v>910</v>
      </c>
      <c r="G242" s="122"/>
      <c r="H242" s="129"/>
      <c r="I242" s="122"/>
      <c r="J242" s="122" t="s">
        <v>911</v>
      </c>
      <c r="K242" s="122" t="s">
        <v>912</v>
      </c>
      <c r="L242" s="122">
        <v>1230</v>
      </c>
      <c r="M242" s="138" t="s">
        <v>522</v>
      </c>
      <c r="N242" s="122"/>
    </row>
    <row r="243" spans="1:14" s="111" customFormat="1" ht="17.45" customHeight="1">
      <c r="A243" s="122" t="s">
        <v>523</v>
      </c>
      <c r="B243" s="122" t="s">
        <v>20</v>
      </c>
      <c r="C243" s="122" t="s">
        <v>788</v>
      </c>
      <c r="D243" s="148">
        <v>1</v>
      </c>
      <c r="E243" s="122"/>
      <c r="F243" s="122" t="s">
        <v>910</v>
      </c>
      <c r="G243" s="122"/>
      <c r="H243" s="129"/>
      <c r="I243" s="122" t="s">
        <v>914</v>
      </c>
      <c r="J243" s="122"/>
      <c r="K243" s="122" t="s">
        <v>912</v>
      </c>
      <c r="L243" s="122">
        <v>1237</v>
      </c>
      <c r="M243" s="138" t="s">
        <v>665</v>
      </c>
      <c r="N243" s="122" t="s">
        <v>524</v>
      </c>
    </row>
    <row r="244" spans="1:14" s="111" customFormat="1" ht="17.45" customHeight="1">
      <c r="A244" s="122" t="s">
        <v>525</v>
      </c>
      <c r="B244" s="122" t="s">
        <v>526</v>
      </c>
      <c r="C244" s="122" t="s">
        <v>906</v>
      </c>
      <c r="D244" s="148"/>
      <c r="E244" s="122"/>
      <c r="F244" s="122" t="s">
        <v>910</v>
      </c>
      <c r="G244" s="122"/>
      <c r="H244" s="129"/>
      <c r="I244" s="122"/>
      <c r="J244" s="122" t="s">
        <v>911</v>
      </c>
      <c r="K244" s="122" t="s">
        <v>784</v>
      </c>
      <c r="L244" s="122">
        <v>968</v>
      </c>
      <c r="M244" s="138"/>
      <c r="N244" s="122" t="s">
        <v>527</v>
      </c>
    </row>
    <row r="245" spans="1:14" s="111" customFormat="1" ht="17.45" customHeight="1">
      <c r="A245" s="122" t="s">
        <v>528</v>
      </c>
      <c r="B245" s="122" t="s">
        <v>529</v>
      </c>
      <c r="C245" s="122" t="s">
        <v>906</v>
      </c>
      <c r="D245" s="148"/>
      <c r="E245" s="122"/>
      <c r="F245" s="122" t="s">
        <v>910</v>
      </c>
      <c r="G245" s="122"/>
      <c r="H245" s="129" t="s">
        <v>783</v>
      </c>
      <c r="I245" s="122" t="s">
        <v>914</v>
      </c>
      <c r="J245" s="122" t="s">
        <v>911</v>
      </c>
      <c r="K245" s="122" t="s">
        <v>912</v>
      </c>
      <c r="L245" s="122">
        <v>966</v>
      </c>
      <c r="M245" s="138"/>
      <c r="N245" s="122"/>
    </row>
    <row r="246" spans="1:14" s="111" customFormat="1" ht="17.45" customHeight="1">
      <c r="A246" s="122" t="s">
        <v>530</v>
      </c>
      <c r="B246" s="122" t="s">
        <v>531</v>
      </c>
      <c r="C246" s="122" t="s">
        <v>906</v>
      </c>
      <c r="D246" s="148">
        <v>1</v>
      </c>
      <c r="E246" s="122"/>
      <c r="F246" s="122" t="s">
        <v>910</v>
      </c>
      <c r="G246" s="122"/>
      <c r="H246" s="129"/>
      <c r="I246" s="122"/>
      <c r="J246" s="122" t="s">
        <v>911</v>
      </c>
      <c r="K246" s="122" t="s">
        <v>784</v>
      </c>
      <c r="L246" s="122"/>
      <c r="M246" s="138"/>
      <c r="N246" s="122"/>
    </row>
    <row r="247" spans="1:14" s="111" customFormat="1" ht="17.45" customHeight="1">
      <c r="A247" s="122" t="s">
        <v>533</v>
      </c>
      <c r="B247" s="122" t="s">
        <v>532</v>
      </c>
      <c r="C247" s="122" t="s">
        <v>788</v>
      </c>
      <c r="D247" s="148">
        <v>1</v>
      </c>
      <c r="E247" s="122"/>
      <c r="F247" s="122" t="s">
        <v>910</v>
      </c>
      <c r="G247" s="122"/>
      <c r="H247" s="129"/>
      <c r="I247" s="122" t="s">
        <v>914</v>
      </c>
      <c r="J247" s="122" t="s">
        <v>911</v>
      </c>
      <c r="K247" s="125" t="s">
        <v>784</v>
      </c>
      <c r="L247" s="122"/>
      <c r="M247" s="138"/>
      <c r="N247" s="122" t="s">
        <v>534</v>
      </c>
    </row>
    <row r="248" spans="1:14" s="111" customFormat="1" ht="17.45" customHeight="1">
      <c r="A248" s="122" t="s">
        <v>535</v>
      </c>
      <c r="B248" s="122" t="s">
        <v>536</v>
      </c>
      <c r="C248" s="122" t="s">
        <v>804</v>
      </c>
      <c r="D248" s="148"/>
      <c r="E248" s="122"/>
      <c r="F248" s="122" t="s">
        <v>910</v>
      </c>
      <c r="G248" s="122" t="s">
        <v>782</v>
      </c>
      <c r="H248" s="129" t="s">
        <v>783</v>
      </c>
      <c r="I248" s="122" t="s">
        <v>914</v>
      </c>
      <c r="J248" s="122"/>
      <c r="K248" s="122" t="s">
        <v>912</v>
      </c>
      <c r="L248" s="122"/>
      <c r="M248" s="138"/>
      <c r="N248" s="122"/>
    </row>
    <row r="249" spans="1:14" s="111" customFormat="1" ht="17.45" customHeight="1">
      <c r="A249" s="122" t="s">
        <v>537</v>
      </c>
      <c r="B249" s="122" t="s">
        <v>538</v>
      </c>
      <c r="C249" s="122" t="s">
        <v>804</v>
      </c>
      <c r="D249" s="148">
        <v>1</v>
      </c>
      <c r="E249" s="122"/>
      <c r="F249" s="122" t="s">
        <v>910</v>
      </c>
      <c r="G249" s="122" t="s">
        <v>782</v>
      </c>
      <c r="H249" s="129" t="s">
        <v>783</v>
      </c>
      <c r="I249" s="122"/>
      <c r="J249" s="122"/>
      <c r="K249" s="122" t="s">
        <v>912</v>
      </c>
      <c r="L249" s="122"/>
      <c r="M249" s="138"/>
      <c r="N249" s="122"/>
    </row>
    <row r="250" spans="1:14" s="111" customFormat="1" ht="17.45" customHeight="1">
      <c r="A250" s="122" t="s">
        <v>541</v>
      </c>
      <c r="B250" s="122" t="s">
        <v>542</v>
      </c>
      <c r="C250" s="122" t="s">
        <v>906</v>
      </c>
      <c r="D250" s="148"/>
      <c r="E250" s="122"/>
      <c r="F250" s="122" t="s">
        <v>910</v>
      </c>
      <c r="G250" s="122"/>
      <c r="H250" s="129"/>
      <c r="I250" s="122"/>
      <c r="J250" s="122" t="s">
        <v>911</v>
      </c>
      <c r="K250" s="122" t="s">
        <v>912</v>
      </c>
      <c r="L250" s="122"/>
      <c r="M250" s="138"/>
      <c r="N250" s="122"/>
    </row>
    <row r="251" spans="1:14" s="111" customFormat="1" ht="17.45" customHeight="1">
      <c r="A251" s="122" t="s">
        <v>543</v>
      </c>
      <c r="B251" s="122" t="s">
        <v>544</v>
      </c>
      <c r="C251" s="122" t="s">
        <v>694</v>
      </c>
      <c r="D251" s="148">
        <v>1</v>
      </c>
      <c r="E251" s="122"/>
      <c r="F251" s="122" t="s">
        <v>910</v>
      </c>
      <c r="G251" s="122"/>
      <c r="H251" s="129" t="s">
        <v>783</v>
      </c>
      <c r="I251" s="122"/>
      <c r="J251" s="122"/>
      <c r="K251" s="122" t="s">
        <v>912</v>
      </c>
      <c r="L251" s="122"/>
      <c r="M251" s="138"/>
      <c r="N251" s="122" t="s">
        <v>545</v>
      </c>
    </row>
    <row r="252" spans="1:14" s="111" customFormat="1" ht="17.45" customHeight="1">
      <c r="A252" s="122" t="s">
        <v>546</v>
      </c>
      <c r="B252" s="122" t="s">
        <v>547</v>
      </c>
      <c r="C252" s="122" t="s">
        <v>829</v>
      </c>
      <c r="D252" s="148"/>
      <c r="E252" s="122"/>
      <c r="F252" s="122" t="s">
        <v>910</v>
      </c>
      <c r="G252" s="122" t="s">
        <v>782</v>
      </c>
      <c r="H252" s="129"/>
      <c r="I252" s="122" t="s">
        <v>914</v>
      </c>
      <c r="J252" s="122"/>
      <c r="K252" s="122" t="s">
        <v>912</v>
      </c>
      <c r="L252" s="122"/>
      <c r="M252" s="138"/>
      <c r="N252" s="122" t="s">
        <v>548</v>
      </c>
    </row>
    <row r="253" spans="1:14" s="111" customFormat="1" ht="17.45" customHeight="1">
      <c r="A253" s="122" t="s">
        <v>553</v>
      </c>
      <c r="B253" s="122" t="s">
        <v>554</v>
      </c>
      <c r="C253" s="122" t="s">
        <v>829</v>
      </c>
      <c r="D253" s="148"/>
      <c r="E253" s="122" t="s">
        <v>805</v>
      </c>
      <c r="F253" s="122" t="s">
        <v>910</v>
      </c>
      <c r="G253" s="122" t="s">
        <v>782</v>
      </c>
      <c r="H253" s="129"/>
      <c r="I253" s="122" t="s">
        <v>914</v>
      </c>
      <c r="J253" s="122"/>
      <c r="K253" s="122" t="s">
        <v>912</v>
      </c>
      <c r="L253" s="122"/>
      <c r="M253" s="138"/>
      <c r="N253" s="122"/>
    </row>
    <row r="254" spans="1:14" s="111" customFormat="1" ht="17.45" customHeight="1">
      <c r="A254" s="122" t="s">
        <v>549</v>
      </c>
      <c r="B254" s="122" t="s">
        <v>550</v>
      </c>
      <c r="C254" s="122" t="s">
        <v>906</v>
      </c>
      <c r="D254" s="148">
        <v>1</v>
      </c>
      <c r="E254" s="122"/>
      <c r="F254" s="122" t="s">
        <v>910</v>
      </c>
      <c r="G254" s="122"/>
      <c r="H254" s="129"/>
      <c r="I254" s="122" t="s">
        <v>914</v>
      </c>
      <c r="J254" s="122" t="s">
        <v>911</v>
      </c>
      <c r="K254" s="122" t="s">
        <v>784</v>
      </c>
      <c r="L254" s="122">
        <v>947</v>
      </c>
      <c r="M254" s="138" t="s">
        <v>551</v>
      </c>
      <c r="N254" s="122" t="s">
        <v>552</v>
      </c>
    </row>
    <row r="255" spans="1:14" s="111" customFormat="1" ht="17.45" customHeight="1">
      <c r="A255" s="122" t="s">
        <v>557</v>
      </c>
      <c r="B255" s="122" t="s">
        <v>558</v>
      </c>
      <c r="C255" s="122" t="s">
        <v>813</v>
      </c>
      <c r="D255" s="148"/>
      <c r="E255" s="122"/>
      <c r="F255" s="122" t="s">
        <v>910</v>
      </c>
      <c r="G255" s="122" t="s">
        <v>782</v>
      </c>
      <c r="H255" s="129"/>
      <c r="I255" s="122" t="s">
        <v>914</v>
      </c>
      <c r="J255" s="122"/>
      <c r="K255" s="122" t="s">
        <v>784</v>
      </c>
      <c r="L255" s="122"/>
      <c r="M255" s="138"/>
      <c r="N255" s="122"/>
    </row>
    <row r="256" spans="1:14" s="111" customFormat="1" ht="17.45" customHeight="1">
      <c r="A256" s="122" t="s">
        <v>559</v>
      </c>
      <c r="B256" s="122" t="s">
        <v>560</v>
      </c>
      <c r="C256" s="122" t="s">
        <v>801</v>
      </c>
      <c r="D256" s="148"/>
      <c r="E256" s="122"/>
      <c r="F256" s="122" t="s">
        <v>910</v>
      </c>
      <c r="G256" s="122"/>
      <c r="H256" s="129" t="s">
        <v>783</v>
      </c>
      <c r="I256" s="122"/>
      <c r="J256" s="122"/>
      <c r="K256" s="122" t="s">
        <v>686</v>
      </c>
      <c r="L256" s="122"/>
      <c r="M256" s="138"/>
      <c r="N256" s="122"/>
    </row>
    <row r="257" spans="1:15" s="111" customFormat="1" ht="17.45" customHeight="1">
      <c r="A257" s="122" t="s">
        <v>561</v>
      </c>
      <c r="B257" s="122" t="s">
        <v>562</v>
      </c>
      <c r="C257" s="122" t="s">
        <v>801</v>
      </c>
      <c r="D257" s="148">
        <v>1</v>
      </c>
      <c r="E257" s="122"/>
      <c r="F257" s="122" t="s">
        <v>910</v>
      </c>
      <c r="G257" s="122"/>
      <c r="H257" s="129" t="s">
        <v>783</v>
      </c>
      <c r="I257" s="122"/>
      <c r="J257" s="122"/>
      <c r="K257" s="122" t="s">
        <v>686</v>
      </c>
      <c r="L257" s="122"/>
      <c r="M257" s="138"/>
      <c r="N257" s="122" t="s">
        <v>563</v>
      </c>
    </row>
    <row r="258" spans="1:15" s="112" customFormat="1" ht="17.45" customHeight="1">
      <c r="A258" s="122" t="s">
        <v>564</v>
      </c>
      <c r="B258" s="122" t="s">
        <v>565</v>
      </c>
      <c r="C258" s="122" t="s">
        <v>906</v>
      </c>
      <c r="D258" s="148"/>
      <c r="E258" s="122"/>
      <c r="F258" s="122" t="s">
        <v>910</v>
      </c>
      <c r="G258" s="122"/>
      <c r="H258" s="129"/>
      <c r="I258" s="122" t="s">
        <v>914</v>
      </c>
      <c r="J258" s="122"/>
      <c r="K258" s="122" t="s">
        <v>912</v>
      </c>
      <c r="L258" s="122"/>
      <c r="M258" s="138"/>
      <c r="N258" s="122" t="s">
        <v>566</v>
      </c>
      <c r="O258" s="111"/>
    </row>
    <row r="259" spans="1:15" s="111" customFormat="1" ht="17.45" customHeight="1">
      <c r="A259" s="124" t="s">
        <v>567</v>
      </c>
      <c r="B259" s="124" t="s">
        <v>568</v>
      </c>
      <c r="C259" s="124" t="s">
        <v>781</v>
      </c>
      <c r="D259" s="150">
        <v>1</v>
      </c>
      <c r="E259" s="124"/>
      <c r="F259" s="124" t="s">
        <v>910</v>
      </c>
      <c r="G259" s="124" t="s">
        <v>782</v>
      </c>
      <c r="H259" s="134" t="s">
        <v>783</v>
      </c>
      <c r="I259" s="124"/>
      <c r="J259" s="124"/>
      <c r="K259" s="124" t="s">
        <v>912</v>
      </c>
      <c r="L259" s="124"/>
      <c r="M259" s="139"/>
      <c r="N259" s="124"/>
    </row>
    <row r="260" spans="1:15" s="111" customFormat="1" ht="17.45" customHeight="1">
      <c r="A260" s="122" t="s">
        <v>569</v>
      </c>
      <c r="B260" s="122" t="s">
        <v>570</v>
      </c>
      <c r="C260" s="122" t="s">
        <v>906</v>
      </c>
      <c r="D260" s="148"/>
      <c r="E260" s="122"/>
      <c r="F260" s="122" t="s">
        <v>910</v>
      </c>
      <c r="G260" s="122"/>
      <c r="H260" s="129"/>
      <c r="I260" s="122"/>
      <c r="J260" s="122" t="s">
        <v>911</v>
      </c>
      <c r="K260" s="122" t="s">
        <v>784</v>
      </c>
      <c r="L260" s="122">
        <v>978</v>
      </c>
      <c r="M260" s="138"/>
      <c r="N260" s="122"/>
    </row>
    <row r="261" spans="1:15" s="111" customFormat="1" ht="17.45" customHeight="1">
      <c r="A261" s="122" t="s">
        <v>573</v>
      </c>
      <c r="B261" s="122" t="s">
        <v>574</v>
      </c>
      <c r="C261" s="122" t="s">
        <v>829</v>
      </c>
      <c r="D261" s="148"/>
      <c r="E261" s="122"/>
      <c r="F261" s="122" t="s">
        <v>910</v>
      </c>
      <c r="G261" s="122" t="s">
        <v>782</v>
      </c>
      <c r="H261" s="129" t="s">
        <v>783</v>
      </c>
      <c r="I261" s="122"/>
      <c r="J261" s="122"/>
      <c r="K261" s="122" t="s">
        <v>912</v>
      </c>
      <c r="L261" s="122"/>
      <c r="M261" s="138"/>
      <c r="N261" s="122"/>
    </row>
    <row r="262" spans="1:15" s="111" customFormat="1" ht="17.45" customHeight="1">
      <c r="A262" s="122" t="s">
        <v>575</v>
      </c>
      <c r="B262" s="122" t="s">
        <v>576</v>
      </c>
      <c r="C262" s="122" t="s">
        <v>837</v>
      </c>
      <c r="D262" s="148"/>
      <c r="E262" s="122"/>
      <c r="F262" s="122" t="s">
        <v>910</v>
      </c>
      <c r="G262" s="122" t="s">
        <v>782</v>
      </c>
      <c r="H262" s="129" t="s">
        <v>783</v>
      </c>
      <c r="I262" s="122"/>
      <c r="J262" s="122"/>
      <c r="K262" s="122" t="s">
        <v>577</v>
      </c>
      <c r="L262" s="122"/>
      <c r="M262" s="138"/>
      <c r="N262" s="122" t="s">
        <v>578</v>
      </c>
    </row>
    <row r="263" spans="1:15" s="111" customFormat="1" ht="17.45" customHeight="1">
      <c r="A263" s="122" t="s">
        <v>579</v>
      </c>
      <c r="B263" s="122" t="s">
        <v>580</v>
      </c>
      <c r="C263" s="122" t="s">
        <v>906</v>
      </c>
      <c r="D263" s="148">
        <v>1</v>
      </c>
      <c r="E263" s="122"/>
      <c r="F263" s="122" t="s">
        <v>910</v>
      </c>
      <c r="G263" s="122"/>
      <c r="H263" s="129"/>
      <c r="I263" s="122"/>
      <c r="J263" s="122" t="s">
        <v>911</v>
      </c>
      <c r="K263" s="122" t="s">
        <v>912</v>
      </c>
      <c r="L263" s="122">
        <v>971</v>
      </c>
      <c r="M263" s="138"/>
      <c r="N263" s="122"/>
    </row>
    <row r="264" spans="1:15" s="111" customFormat="1" ht="17.45" customHeight="1">
      <c r="A264" s="122" t="s">
        <v>581</v>
      </c>
      <c r="B264" s="163" t="s">
        <v>582</v>
      </c>
      <c r="C264" s="122" t="s">
        <v>906</v>
      </c>
      <c r="D264" s="148"/>
      <c r="E264" s="122"/>
      <c r="F264" s="122" t="s">
        <v>910</v>
      </c>
      <c r="G264" s="122"/>
      <c r="H264" s="129"/>
      <c r="I264" s="122"/>
      <c r="J264" s="122" t="s">
        <v>911</v>
      </c>
      <c r="K264" s="122" t="s">
        <v>773</v>
      </c>
      <c r="L264" s="122"/>
      <c r="M264" s="138"/>
      <c r="N264" s="122" t="s">
        <v>583</v>
      </c>
    </row>
    <row r="265" spans="1:15" s="111" customFormat="1" ht="17.45" customHeight="1">
      <c r="A265" s="122" t="s">
        <v>584</v>
      </c>
      <c r="B265" s="122" t="s">
        <v>585</v>
      </c>
      <c r="C265" s="122" t="s">
        <v>906</v>
      </c>
      <c r="D265" s="148">
        <v>1</v>
      </c>
      <c r="E265" s="122"/>
      <c r="F265" s="122" t="s">
        <v>910</v>
      </c>
      <c r="G265" s="122"/>
      <c r="H265" s="129"/>
      <c r="I265" s="122"/>
      <c r="J265" s="122" t="s">
        <v>911</v>
      </c>
      <c r="K265" s="122" t="s">
        <v>784</v>
      </c>
      <c r="L265" s="122"/>
      <c r="M265" s="138"/>
      <c r="N265" s="122" t="s">
        <v>586</v>
      </c>
    </row>
    <row r="266" spans="1:15" s="111" customFormat="1" ht="17.45" customHeight="1">
      <c r="A266" s="131" t="s">
        <v>587</v>
      </c>
      <c r="B266" s="131" t="s">
        <v>588</v>
      </c>
      <c r="C266" s="131" t="s">
        <v>906</v>
      </c>
      <c r="D266" s="169">
        <v>1</v>
      </c>
      <c r="E266" s="131"/>
      <c r="F266" s="131" t="s">
        <v>910</v>
      </c>
      <c r="G266" s="131"/>
      <c r="H266" s="133"/>
      <c r="I266" s="131"/>
      <c r="J266" s="131" t="s">
        <v>911</v>
      </c>
      <c r="K266" s="122" t="s">
        <v>912</v>
      </c>
      <c r="L266" s="122">
        <v>973</v>
      </c>
      <c r="M266" s="138"/>
      <c r="N266" s="122" t="s">
        <v>589</v>
      </c>
    </row>
    <row r="267" spans="1:15" s="111" customFormat="1" ht="17.45" customHeight="1">
      <c r="A267" s="126" t="s">
        <v>590</v>
      </c>
      <c r="B267" s="126" t="s">
        <v>591</v>
      </c>
      <c r="C267" s="126" t="s">
        <v>906</v>
      </c>
      <c r="D267" s="156"/>
      <c r="E267" s="126"/>
      <c r="F267" s="126" t="s">
        <v>910</v>
      </c>
      <c r="G267" s="126"/>
      <c r="H267" s="157"/>
      <c r="I267" s="126" t="s">
        <v>914</v>
      </c>
      <c r="J267" s="126" t="s">
        <v>911</v>
      </c>
      <c r="K267" s="153" t="s">
        <v>784</v>
      </c>
      <c r="L267" s="122"/>
      <c r="M267" s="138"/>
      <c r="N267" s="122"/>
      <c r="O267" s="112"/>
    </row>
    <row r="268" spans="1:15" s="111" customFormat="1" ht="17.45" customHeight="1">
      <c r="A268" s="126" t="s">
        <v>592</v>
      </c>
      <c r="B268" s="126" t="s">
        <v>593</v>
      </c>
      <c r="C268" s="126" t="s">
        <v>906</v>
      </c>
      <c r="D268" s="156">
        <v>1</v>
      </c>
      <c r="E268" s="126"/>
      <c r="F268" s="126" t="s">
        <v>910</v>
      </c>
      <c r="G268" s="126"/>
      <c r="H268" s="157"/>
      <c r="I268" s="126"/>
      <c r="J268" s="126" t="s">
        <v>911</v>
      </c>
      <c r="K268" s="153" t="s">
        <v>912</v>
      </c>
      <c r="L268" s="122"/>
      <c r="M268" s="138"/>
      <c r="N268" s="122"/>
    </row>
    <row r="269" spans="1:15" s="111" customFormat="1" ht="17.45" customHeight="1">
      <c r="A269" s="126" t="s">
        <v>594</v>
      </c>
      <c r="B269" s="126" t="s">
        <v>595</v>
      </c>
      <c r="C269" s="126" t="s">
        <v>906</v>
      </c>
      <c r="D269" s="156">
        <v>1</v>
      </c>
      <c r="E269" s="126"/>
      <c r="F269" s="126" t="s">
        <v>910</v>
      </c>
      <c r="G269" s="126"/>
      <c r="H269" s="157"/>
      <c r="I269" s="126" t="s">
        <v>914</v>
      </c>
      <c r="J269" s="126"/>
      <c r="K269" s="153" t="s">
        <v>912</v>
      </c>
      <c r="L269" s="122"/>
      <c r="M269" s="138" t="s">
        <v>596</v>
      </c>
      <c r="N269" s="122" t="s">
        <v>597</v>
      </c>
    </row>
    <row r="270" spans="1:15" s="111" customFormat="1" ht="17.45" customHeight="1">
      <c r="A270" s="126" t="s">
        <v>598</v>
      </c>
      <c r="B270" s="126" t="s">
        <v>599</v>
      </c>
      <c r="C270" s="126" t="s">
        <v>906</v>
      </c>
      <c r="D270" s="156">
        <v>1</v>
      </c>
      <c r="E270" s="126"/>
      <c r="F270" s="126" t="s">
        <v>910</v>
      </c>
      <c r="G270" s="126"/>
      <c r="H270" s="157"/>
      <c r="I270" s="126"/>
      <c r="J270" s="126" t="s">
        <v>911</v>
      </c>
      <c r="K270" s="153" t="s">
        <v>912</v>
      </c>
      <c r="L270" s="122">
        <v>983</v>
      </c>
      <c r="M270" s="138"/>
      <c r="N270" s="122"/>
    </row>
    <row r="271" spans="1:15" s="111" customFormat="1" ht="17.45" customHeight="1">
      <c r="A271" s="126" t="s">
        <v>437</v>
      </c>
      <c r="B271" s="126" t="s">
        <v>438</v>
      </c>
      <c r="C271" s="126" t="s">
        <v>906</v>
      </c>
      <c r="D271" s="156"/>
      <c r="E271" s="126"/>
      <c r="F271" s="126" t="s">
        <v>910</v>
      </c>
      <c r="G271" s="126"/>
      <c r="H271" s="157"/>
      <c r="I271" s="126"/>
      <c r="J271" s="126" t="s">
        <v>911</v>
      </c>
      <c r="K271" s="153" t="s">
        <v>912</v>
      </c>
      <c r="L271" s="122">
        <v>995</v>
      </c>
      <c r="M271" s="138"/>
      <c r="N271" s="122"/>
    </row>
    <row r="272" spans="1:15" s="111" customFormat="1" ht="17.45" customHeight="1">
      <c r="A272" s="126" t="s">
        <v>440</v>
      </c>
      <c r="B272" s="126" t="s">
        <v>441</v>
      </c>
      <c r="C272" s="126" t="s">
        <v>906</v>
      </c>
      <c r="D272" s="156">
        <v>1</v>
      </c>
      <c r="E272" s="126"/>
      <c r="F272" s="126" t="s">
        <v>910</v>
      </c>
      <c r="G272" s="126"/>
      <c r="H272" s="157"/>
      <c r="I272" s="126" t="s">
        <v>914</v>
      </c>
      <c r="J272" s="126"/>
      <c r="K272" s="153" t="s">
        <v>912</v>
      </c>
      <c r="L272" s="122"/>
      <c r="M272" s="138"/>
      <c r="N272" s="122"/>
    </row>
    <row r="273" spans="1:14" s="111" customFormat="1" ht="17.45" customHeight="1">
      <c r="A273" s="126" t="s">
        <v>442</v>
      </c>
      <c r="B273" s="126" t="s">
        <v>443</v>
      </c>
      <c r="C273" s="126" t="s">
        <v>804</v>
      </c>
      <c r="D273" s="156">
        <v>1</v>
      </c>
      <c r="E273" s="126"/>
      <c r="F273" s="126" t="s">
        <v>910</v>
      </c>
      <c r="G273" s="126" t="s">
        <v>782</v>
      </c>
      <c r="H273" s="157" t="s">
        <v>783</v>
      </c>
      <c r="I273" s="126"/>
      <c r="J273" s="126"/>
      <c r="K273" s="153" t="s">
        <v>912</v>
      </c>
      <c r="L273" s="122"/>
      <c r="M273" s="138"/>
      <c r="N273" s="122"/>
    </row>
    <row r="274" spans="1:14" s="111" customFormat="1" ht="17.45" customHeight="1">
      <c r="A274" s="126" t="s">
        <v>449</v>
      </c>
      <c r="B274" s="126" t="s">
        <v>450</v>
      </c>
      <c r="C274" s="126" t="s">
        <v>829</v>
      </c>
      <c r="D274" s="156"/>
      <c r="E274" s="158"/>
      <c r="F274" s="158" t="s">
        <v>910</v>
      </c>
      <c r="G274" s="126" t="s">
        <v>782</v>
      </c>
      <c r="H274" s="157" t="s">
        <v>783</v>
      </c>
      <c r="I274" s="126"/>
      <c r="J274" s="126"/>
      <c r="K274" s="153" t="s">
        <v>912</v>
      </c>
      <c r="L274" s="122"/>
      <c r="M274" s="138"/>
      <c r="N274" s="122"/>
    </row>
    <row r="275" spans="1:14" s="111" customFormat="1" ht="17.45" customHeight="1">
      <c r="A275" s="126" t="s">
        <v>453</v>
      </c>
      <c r="B275" s="126" t="s">
        <v>454</v>
      </c>
      <c r="C275" s="158" t="s">
        <v>689</v>
      </c>
      <c r="D275" s="156">
        <v>1</v>
      </c>
      <c r="E275" s="126"/>
      <c r="F275" s="126" t="s">
        <v>910</v>
      </c>
      <c r="G275" s="126"/>
      <c r="H275" s="126" t="s">
        <v>783</v>
      </c>
      <c r="I275" s="126"/>
      <c r="J275" s="126"/>
      <c r="K275" s="153" t="s">
        <v>912</v>
      </c>
      <c r="L275" s="122"/>
      <c r="M275" s="138"/>
      <c r="N275" s="122"/>
    </row>
    <row r="276" spans="1:14" s="111" customFormat="1" ht="17.45" customHeight="1">
      <c r="A276" s="126" t="s">
        <v>461</v>
      </c>
      <c r="B276" s="126" t="s">
        <v>21</v>
      </c>
      <c r="C276" s="126" t="s">
        <v>906</v>
      </c>
      <c r="D276" s="156">
        <v>1</v>
      </c>
      <c r="E276" s="126"/>
      <c r="F276" s="126" t="s">
        <v>910</v>
      </c>
      <c r="G276" s="126"/>
      <c r="H276" s="157"/>
      <c r="I276" s="126"/>
      <c r="J276" s="126" t="s">
        <v>911</v>
      </c>
      <c r="K276" s="153" t="s">
        <v>912</v>
      </c>
      <c r="L276" s="122">
        <v>1224</v>
      </c>
      <c r="M276" s="138" t="s">
        <v>462</v>
      </c>
      <c r="N276" s="122"/>
    </row>
    <row r="277" spans="1:14" s="111" customFormat="1" ht="17.45" customHeight="1">
      <c r="A277" s="126" t="s">
        <v>465</v>
      </c>
      <c r="B277" s="157" t="s">
        <v>466</v>
      </c>
      <c r="C277" s="157" t="s">
        <v>804</v>
      </c>
      <c r="D277" s="159">
        <v>1</v>
      </c>
      <c r="E277" s="157"/>
      <c r="F277" s="157" t="s">
        <v>910</v>
      </c>
      <c r="G277" s="126" t="s">
        <v>782</v>
      </c>
      <c r="H277" s="157" t="s">
        <v>783</v>
      </c>
      <c r="I277" s="126" t="s">
        <v>914</v>
      </c>
      <c r="J277" s="126"/>
      <c r="K277" s="153" t="s">
        <v>912</v>
      </c>
      <c r="L277" s="122"/>
      <c r="M277" s="138"/>
      <c r="N277" s="122"/>
    </row>
    <row r="278" spans="1:14" s="111" customFormat="1" ht="17.45" customHeight="1">
      <c r="A278" s="126" t="s">
        <v>467</v>
      </c>
      <c r="B278" s="157" t="s">
        <v>468</v>
      </c>
      <c r="C278" s="157" t="s">
        <v>788</v>
      </c>
      <c r="D278" s="159">
        <v>1</v>
      </c>
      <c r="E278" s="126"/>
      <c r="F278" s="126" t="s">
        <v>910</v>
      </c>
      <c r="G278" s="126"/>
      <c r="H278" s="157"/>
      <c r="I278" s="126" t="s">
        <v>914</v>
      </c>
      <c r="J278" s="126"/>
      <c r="K278" s="153" t="s">
        <v>912</v>
      </c>
      <c r="L278" s="122" t="s">
        <v>469</v>
      </c>
      <c r="M278" s="138"/>
      <c r="N278" s="122"/>
    </row>
    <row r="279" spans="1:14" s="111" customFormat="1" ht="17.45" customHeight="1">
      <c r="A279" s="126" t="s">
        <v>470</v>
      </c>
      <c r="B279" s="157" t="s">
        <v>471</v>
      </c>
      <c r="C279" s="157" t="s">
        <v>837</v>
      </c>
      <c r="D279" s="159"/>
      <c r="E279" s="126"/>
      <c r="F279" s="126" t="s">
        <v>910</v>
      </c>
      <c r="G279" s="126"/>
      <c r="H279" s="157" t="s">
        <v>783</v>
      </c>
      <c r="I279" s="126"/>
      <c r="J279" s="126"/>
      <c r="K279" s="153" t="s">
        <v>912</v>
      </c>
      <c r="L279" s="122"/>
      <c r="M279" s="138"/>
      <c r="N279" s="122" t="s">
        <v>552</v>
      </c>
    </row>
    <row r="280" spans="1:14" s="111" customFormat="1" ht="17.45" customHeight="1">
      <c r="A280" s="126" t="s">
        <v>472</v>
      </c>
      <c r="B280" s="126" t="s">
        <v>473</v>
      </c>
      <c r="C280" s="126" t="s">
        <v>801</v>
      </c>
      <c r="D280" s="156">
        <v>1</v>
      </c>
      <c r="E280" s="126"/>
      <c r="F280" s="126" t="s">
        <v>910</v>
      </c>
      <c r="G280" s="126"/>
      <c r="H280" s="157"/>
      <c r="I280" s="126" t="s">
        <v>914</v>
      </c>
      <c r="J280" s="126"/>
      <c r="K280" s="153" t="s">
        <v>912</v>
      </c>
      <c r="L280" s="122"/>
      <c r="M280" s="138"/>
      <c r="N280" s="122"/>
    </row>
    <row r="281" spans="1:14" s="111" customFormat="1" ht="17.45" customHeight="1">
      <c r="A281" s="161" t="s">
        <v>474</v>
      </c>
      <c r="B281" s="161" t="s">
        <v>475</v>
      </c>
      <c r="C281" s="161" t="s">
        <v>906</v>
      </c>
      <c r="D281" s="166"/>
      <c r="E281" s="126"/>
      <c r="F281" s="126" t="s">
        <v>910</v>
      </c>
      <c r="G281" s="126"/>
      <c r="H281" s="157"/>
      <c r="I281" s="126"/>
      <c r="J281" s="126" t="s">
        <v>911</v>
      </c>
      <c r="K281" s="153" t="s">
        <v>784</v>
      </c>
      <c r="L281" s="122" t="s">
        <v>476</v>
      </c>
      <c r="M281" s="138" t="s">
        <v>477</v>
      </c>
      <c r="N281" s="122" t="s">
        <v>478</v>
      </c>
    </row>
    <row r="282" spans="1:14" s="111" customFormat="1" ht="17.45" customHeight="1">
      <c r="A282" s="126" t="s">
        <v>479</v>
      </c>
      <c r="B282" s="126" t="s">
        <v>480</v>
      </c>
      <c r="C282" s="126" t="s">
        <v>788</v>
      </c>
      <c r="D282" s="156"/>
      <c r="E282" s="126"/>
      <c r="F282" s="126" t="s">
        <v>910</v>
      </c>
      <c r="G282" s="126"/>
      <c r="H282" s="157"/>
      <c r="I282" s="126" t="s">
        <v>914</v>
      </c>
      <c r="J282" s="126"/>
      <c r="K282" s="153" t="s">
        <v>912</v>
      </c>
      <c r="L282" s="122">
        <v>988</v>
      </c>
      <c r="M282" s="138"/>
      <c r="N282" s="122"/>
    </row>
    <row r="283" spans="1:14" s="111" customFormat="1" ht="17.45" customHeight="1">
      <c r="A283" s="126" t="s">
        <v>481</v>
      </c>
      <c r="B283" s="126" t="s">
        <v>482</v>
      </c>
      <c r="C283" s="126" t="s">
        <v>788</v>
      </c>
      <c r="D283" s="156">
        <v>1</v>
      </c>
      <c r="E283" s="126"/>
      <c r="F283" s="126" t="s">
        <v>910</v>
      </c>
      <c r="G283" s="126"/>
      <c r="H283" s="157" t="s">
        <v>783</v>
      </c>
      <c r="I283" s="126"/>
      <c r="J283" s="126"/>
      <c r="K283" s="153" t="s">
        <v>784</v>
      </c>
      <c r="L283" s="122"/>
      <c r="M283" s="138"/>
      <c r="N283" s="122"/>
    </row>
    <row r="284" spans="1:14" s="111" customFormat="1" ht="17.45" customHeight="1">
      <c r="A284" s="126" t="s">
        <v>483</v>
      </c>
      <c r="B284" s="126" t="s">
        <v>484</v>
      </c>
      <c r="C284" s="126" t="s">
        <v>906</v>
      </c>
      <c r="D284" s="156">
        <v>1</v>
      </c>
      <c r="E284" s="126"/>
      <c r="F284" s="126" t="s">
        <v>910</v>
      </c>
      <c r="G284" s="126"/>
      <c r="H284" s="157"/>
      <c r="I284" s="126"/>
      <c r="J284" s="126" t="s">
        <v>911</v>
      </c>
      <c r="K284" s="153" t="s">
        <v>912</v>
      </c>
      <c r="L284" s="122" t="s">
        <v>485</v>
      </c>
      <c r="M284" s="138"/>
      <c r="N284" s="122" t="s">
        <v>486</v>
      </c>
    </row>
    <row r="285" spans="1:14" s="111" customFormat="1" ht="17.45" customHeight="1">
      <c r="A285" s="126" t="s">
        <v>488</v>
      </c>
      <c r="B285" s="126" t="s">
        <v>489</v>
      </c>
      <c r="C285" s="126" t="s">
        <v>906</v>
      </c>
      <c r="D285" s="156"/>
      <c r="E285" s="126"/>
      <c r="F285" s="126" t="s">
        <v>910</v>
      </c>
      <c r="G285" s="126"/>
      <c r="H285" s="157" t="s">
        <v>783</v>
      </c>
      <c r="I285" s="126"/>
      <c r="J285" s="126" t="s">
        <v>911</v>
      </c>
      <c r="K285" s="153" t="s">
        <v>912</v>
      </c>
      <c r="L285" s="122"/>
      <c r="M285" s="138"/>
      <c r="N285" s="122"/>
    </row>
    <row r="286" spans="1:14" s="111" customFormat="1" ht="17.45" customHeight="1">
      <c r="A286" s="162" t="s">
        <v>490</v>
      </c>
      <c r="B286" s="162" t="s">
        <v>484</v>
      </c>
      <c r="C286" s="165" t="s">
        <v>906</v>
      </c>
      <c r="D286" s="167">
        <v>1</v>
      </c>
      <c r="E286" s="162"/>
      <c r="F286" s="162" t="s">
        <v>910</v>
      </c>
      <c r="G286" s="162"/>
      <c r="H286" s="170"/>
      <c r="I286" s="162" t="s">
        <v>914</v>
      </c>
      <c r="J286" s="162" t="s">
        <v>911</v>
      </c>
      <c r="K286" s="171" t="s">
        <v>912</v>
      </c>
      <c r="L286" s="124">
        <v>937</v>
      </c>
      <c r="M286" s="139"/>
      <c r="N286" s="124" t="s">
        <v>491</v>
      </c>
    </row>
    <row r="287" spans="1:14" s="111" customFormat="1" ht="17.45" customHeight="1">
      <c r="A287" s="154" t="s">
        <v>494</v>
      </c>
      <c r="B287" s="154" t="s">
        <v>22</v>
      </c>
      <c r="C287" s="154" t="s">
        <v>906</v>
      </c>
      <c r="D287" s="168">
        <v>1</v>
      </c>
      <c r="E287" s="154"/>
      <c r="F287" s="154" t="s">
        <v>910</v>
      </c>
      <c r="G287" s="154"/>
      <c r="H287" s="155"/>
      <c r="I287" s="154" t="s">
        <v>914</v>
      </c>
      <c r="J287" s="154" t="s">
        <v>911</v>
      </c>
      <c r="K287" s="122" t="s">
        <v>912</v>
      </c>
      <c r="L287" s="122" t="s">
        <v>495</v>
      </c>
      <c r="M287" s="138" t="s">
        <v>496</v>
      </c>
      <c r="N287" s="122"/>
    </row>
    <row r="288" spans="1:14" s="111" customFormat="1" ht="17.45" customHeight="1">
      <c r="A288" s="122" t="s">
        <v>23</v>
      </c>
      <c r="B288" s="122" t="s">
        <v>24</v>
      </c>
      <c r="C288" s="122" t="s">
        <v>906</v>
      </c>
      <c r="D288" s="148">
        <v>1</v>
      </c>
      <c r="E288" s="122"/>
      <c r="F288" s="122" t="s">
        <v>910</v>
      </c>
      <c r="G288" s="122"/>
      <c r="H288" s="129"/>
      <c r="I288" s="122"/>
      <c r="J288" s="122" t="s">
        <v>911</v>
      </c>
      <c r="K288" s="122" t="s">
        <v>784</v>
      </c>
      <c r="L288" s="122">
        <v>1223</v>
      </c>
      <c r="M288" s="138" t="s">
        <v>497</v>
      </c>
      <c r="N288" s="122" t="s">
        <v>25</v>
      </c>
    </row>
    <row r="289" spans="1:14" s="111" customFormat="1" ht="17.45" customHeight="1">
      <c r="A289" s="122" t="s">
        <v>498</v>
      </c>
      <c r="B289" s="122" t="s">
        <v>499</v>
      </c>
      <c r="C289" s="122" t="s">
        <v>788</v>
      </c>
      <c r="D289" s="148">
        <v>1</v>
      </c>
      <c r="E289" s="122"/>
      <c r="F289" s="122" t="s">
        <v>910</v>
      </c>
      <c r="G289" s="122"/>
      <c r="H289" s="129"/>
      <c r="I289" s="122"/>
      <c r="J289" s="122" t="s">
        <v>911</v>
      </c>
      <c r="K289" s="122" t="s">
        <v>912</v>
      </c>
      <c r="L289" s="122">
        <v>982</v>
      </c>
      <c r="M289" s="138"/>
      <c r="N289" s="122"/>
    </row>
    <row r="290" spans="1:14" s="111" customFormat="1" ht="17.45" customHeight="1">
      <c r="A290" s="122" t="s">
        <v>501</v>
      </c>
      <c r="B290" s="122"/>
      <c r="C290" s="122" t="s">
        <v>906</v>
      </c>
      <c r="D290" s="148">
        <v>1</v>
      </c>
      <c r="E290" s="122"/>
      <c r="F290" s="122" t="s">
        <v>910</v>
      </c>
      <c r="G290" s="122"/>
      <c r="H290" s="129"/>
      <c r="I290" s="122"/>
      <c r="J290" s="122" t="s">
        <v>911</v>
      </c>
      <c r="K290" s="122" t="s">
        <v>912</v>
      </c>
      <c r="L290" s="122" t="s">
        <v>502</v>
      </c>
      <c r="M290" s="138" t="s">
        <v>503</v>
      </c>
      <c r="N290" s="122"/>
    </row>
    <row r="291" spans="1:14" s="111" customFormat="1" ht="17.45" customHeight="1">
      <c r="A291" s="122" t="s">
        <v>504</v>
      </c>
      <c r="B291" s="122"/>
      <c r="C291" s="122" t="s">
        <v>906</v>
      </c>
      <c r="D291" s="148">
        <v>1</v>
      </c>
      <c r="E291" s="122"/>
      <c r="F291" s="122" t="s">
        <v>910</v>
      </c>
      <c r="G291" s="122"/>
      <c r="H291" s="129" t="s">
        <v>783</v>
      </c>
      <c r="I291" s="122"/>
      <c r="J291" s="122"/>
      <c r="K291" s="122" t="s">
        <v>912</v>
      </c>
      <c r="L291" s="122">
        <v>1238</v>
      </c>
      <c r="M291" s="138" t="s">
        <v>505</v>
      </c>
      <c r="N291" s="122" t="s">
        <v>506</v>
      </c>
    </row>
    <row r="292" spans="1:14" s="111" customFormat="1" ht="17.45" customHeight="1">
      <c r="A292" s="122" t="s">
        <v>507</v>
      </c>
      <c r="B292" s="122" t="s">
        <v>508</v>
      </c>
      <c r="C292" s="122" t="s">
        <v>906</v>
      </c>
      <c r="D292" s="148">
        <v>1</v>
      </c>
      <c r="E292" s="122"/>
      <c r="F292" s="122" t="s">
        <v>910</v>
      </c>
      <c r="G292" s="122"/>
      <c r="H292" s="129"/>
      <c r="I292" s="122"/>
      <c r="J292" s="122" t="s">
        <v>911</v>
      </c>
      <c r="K292" s="122" t="s">
        <v>773</v>
      </c>
      <c r="L292" s="122" t="s">
        <v>509</v>
      </c>
      <c r="M292" s="138"/>
      <c r="N292" s="122"/>
    </row>
    <row r="293" spans="1:14" s="111" customFormat="1" ht="17.45" customHeight="1">
      <c r="A293" s="122" t="s">
        <v>510</v>
      </c>
      <c r="B293" s="126" t="s">
        <v>511</v>
      </c>
      <c r="C293" s="122" t="s">
        <v>829</v>
      </c>
      <c r="D293" s="148"/>
      <c r="E293" s="122"/>
      <c r="F293" s="122" t="s">
        <v>910</v>
      </c>
      <c r="G293" s="122" t="s">
        <v>782</v>
      </c>
      <c r="H293" s="129"/>
      <c r="I293" s="122" t="s">
        <v>914</v>
      </c>
      <c r="J293" s="122"/>
      <c r="K293" s="122" t="s">
        <v>912</v>
      </c>
      <c r="L293" s="122"/>
      <c r="M293" s="138"/>
      <c r="N293" s="122"/>
    </row>
    <row r="294" spans="1:14" s="111" customFormat="1" ht="17.45" customHeight="1">
      <c r="A294" s="122" t="s">
        <v>514</v>
      </c>
      <c r="B294" s="122" t="s">
        <v>515</v>
      </c>
      <c r="C294" s="122" t="s">
        <v>781</v>
      </c>
      <c r="D294" s="148"/>
      <c r="E294" s="122"/>
      <c r="F294" s="122" t="s">
        <v>910</v>
      </c>
      <c r="G294" s="122" t="s">
        <v>782</v>
      </c>
      <c r="H294" s="129" t="s">
        <v>783</v>
      </c>
      <c r="I294" s="122"/>
      <c r="J294" s="122"/>
      <c r="K294" s="122" t="s">
        <v>773</v>
      </c>
      <c r="L294" s="122"/>
      <c r="M294" s="138"/>
      <c r="N294" s="122"/>
    </row>
    <row r="295" spans="1:14" s="111" customFormat="1" ht="17.45" customHeight="1">
      <c r="A295" s="124" t="s">
        <v>516</v>
      </c>
      <c r="B295" s="162" t="s">
        <v>517</v>
      </c>
      <c r="C295" s="124" t="s">
        <v>788</v>
      </c>
      <c r="D295" s="150">
        <v>1</v>
      </c>
      <c r="E295" s="124"/>
      <c r="F295" s="124" t="s">
        <v>910</v>
      </c>
      <c r="G295" s="124"/>
      <c r="H295" s="134"/>
      <c r="I295" s="124" t="s">
        <v>914</v>
      </c>
      <c r="J295" s="124"/>
      <c r="K295" s="124" t="s">
        <v>912</v>
      </c>
      <c r="L295" s="124">
        <v>942</v>
      </c>
      <c r="M295" s="139"/>
      <c r="N295" s="124" t="s">
        <v>518</v>
      </c>
    </row>
    <row r="296" spans="1:14" s="111" customFormat="1" ht="17.45" customHeight="1">
      <c r="A296" s="124" t="s">
        <v>519</v>
      </c>
      <c r="B296" s="124" t="s">
        <v>357</v>
      </c>
      <c r="C296" s="124" t="s">
        <v>781</v>
      </c>
      <c r="D296" s="150">
        <v>1</v>
      </c>
      <c r="E296" s="124"/>
      <c r="F296" s="124" t="s">
        <v>910</v>
      </c>
      <c r="G296" s="124" t="s">
        <v>782</v>
      </c>
      <c r="H296" s="134" t="s">
        <v>783</v>
      </c>
      <c r="I296" s="124"/>
      <c r="J296" s="124"/>
      <c r="K296" s="124" t="s">
        <v>912</v>
      </c>
      <c r="L296" s="124"/>
      <c r="M296" s="139"/>
      <c r="N296" s="124"/>
    </row>
    <row r="297" spans="1:14" s="111" customFormat="1" ht="17.45" customHeight="1">
      <c r="A297" s="124" t="s">
        <v>358</v>
      </c>
      <c r="B297" s="124"/>
      <c r="C297" s="124" t="s">
        <v>788</v>
      </c>
      <c r="D297" s="150">
        <v>1</v>
      </c>
      <c r="E297" s="124"/>
      <c r="F297" s="124" t="s">
        <v>910</v>
      </c>
      <c r="G297" s="124"/>
      <c r="H297" s="134"/>
      <c r="I297" s="124" t="s">
        <v>914</v>
      </c>
      <c r="J297" s="124"/>
      <c r="K297" s="124" t="s">
        <v>912</v>
      </c>
      <c r="L297" s="124">
        <v>987</v>
      </c>
      <c r="M297" s="139"/>
      <c r="N297" s="124" t="s">
        <v>359</v>
      </c>
    </row>
    <row r="298" spans="1:14" s="111" customFormat="1" ht="17.45" customHeight="1">
      <c r="A298" s="122" t="s">
        <v>360</v>
      </c>
      <c r="B298" s="122" t="s">
        <v>361</v>
      </c>
      <c r="C298" s="122" t="s">
        <v>813</v>
      </c>
      <c r="D298" s="148">
        <v>1</v>
      </c>
      <c r="E298" s="122"/>
      <c r="F298" s="122" t="s">
        <v>910</v>
      </c>
      <c r="G298" s="122" t="s">
        <v>782</v>
      </c>
      <c r="H298" s="129"/>
      <c r="I298" s="122" t="s">
        <v>914</v>
      </c>
      <c r="J298" s="122"/>
      <c r="K298" s="122" t="s">
        <v>912</v>
      </c>
      <c r="L298" s="122"/>
      <c r="M298" s="138"/>
      <c r="N298" s="122"/>
    </row>
    <row r="299" spans="1:14" s="111" customFormat="1" ht="17.45" customHeight="1">
      <c r="A299" s="122" t="s">
        <v>362</v>
      </c>
      <c r="B299" s="122" t="s">
        <v>363</v>
      </c>
      <c r="C299" s="122" t="s">
        <v>829</v>
      </c>
      <c r="D299" s="148"/>
      <c r="E299" s="122"/>
      <c r="F299" s="122" t="s">
        <v>910</v>
      </c>
      <c r="G299" s="122" t="s">
        <v>782</v>
      </c>
      <c r="H299" s="129"/>
      <c r="I299" s="122" t="s">
        <v>914</v>
      </c>
      <c r="J299" s="122"/>
      <c r="K299" s="122" t="s">
        <v>912</v>
      </c>
      <c r="L299" s="122"/>
      <c r="M299" s="138"/>
      <c r="N299" s="122"/>
    </row>
    <row r="300" spans="1:14" s="111" customFormat="1" ht="17.45" customHeight="1">
      <c r="A300" s="122" t="s">
        <v>364</v>
      </c>
      <c r="B300" s="122" t="s">
        <v>365</v>
      </c>
      <c r="C300" s="122" t="s">
        <v>829</v>
      </c>
      <c r="D300" s="148">
        <v>1</v>
      </c>
      <c r="E300" s="122"/>
      <c r="F300" s="122" t="s">
        <v>910</v>
      </c>
      <c r="G300" s="122"/>
      <c r="H300" s="129"/>
      <c r="I300" s="122" t="s">
        <v>914</v>
      </c>
      <c r="J300" s="122"/>
      <c r="K300" s="122" t="s">
        <v>912</v>
      </c>
      <c r="L300" s="122"/>
      <c r="M300" s="138"/>
      <c r="N300" s="122" t="s">
        <v>366</v>
      </c>
    </row>
    <row r="301" spans="1:14" s="111" customFormat="1" ht="17.45" customHeight="1">
      <c r="A301" s="122" t="s">
        <v>367</v>
      </c>
      <c r="B301" s="122" t="s">
        <v>368</v>
      </c>
      <c r="C301" s="122" t="s">
        <v>781</v>
      </c>
      <c r="D301" s="148"/>
      <c r="E301" s="122"/>
      <c r="F301" s="122" t="s">
        <v>910</v>
      </c>
      <c r="G301" s="122" t="s">
        <v>782</v>
      </c>
      <c r="H301" s="129" t="s">
        <v>783</v>
      </c>
      <c r="I301" s="122"/>
      <c r="J301" s="122"/>
      <c r="K301" s="122" t="s">
        <v>912</v>
      </c>
      <c r="L301" s="122"/>
      <c r="M301" s="138"/>
      <c r="N301" s="122"/>
    </row>
    <row r="302" spans="1:14" s="111" customFormat="1" ht="17.45" customHeight="1">
      <c r="A302" s="122" t="s">
        <v>369</v>
      </c>
      <c r="B302" s="122" t="s">
        <v>370</v>
      </c>
      <c r="C302" s="122" t="s">
        <v>781</v>
      </c>
      <c r="D302" s="148"/>
      <c r="E302" s="122"/>
      <c r="F302" s="122" t="s">
        <v>910</v>
      </c>
      <c r="G302" s="122" t="s">
        <v>782</v>
      </c>
      <c r="H302" s="129" t="s">
        <v>783</v>
      </c>
      <c r="I302" s="122"/>
      <c r="J302" s="122"/>
      <c r="K302" s="122" t="s">
        <v>912</v>
      </c>
      <c r="L302" s="122"/>
      <c r="M302" s="138"/>
      <c r="N302" s="122"/>
    </row>
    <row r="303" spans="1:14" s="111" customFormat="1" ht="17.45" customHeight="1">
      <c r="A303" s="124" t="s">
        <v>377</v>
      </c>
      <c r="B303" s="124" t="s">
        <v>378</v>
      </c>
      <c r="C303" s="124" t="s">
        <v>813</v>
      </c>
      <c r="D303" s="150"/>
      <c r="E303" s="124" t="s">
        <v>805</v>
      </c>
      <c r="F303" s="124" t="s">
        <v>910</v>
      </c>
      <c r="G303" s="124" t="s">
        <v>782</v>
      </c>
      <c r="H303" s="134" t="s">
        <v>783</v>
      </c>
      <c r="I303" s="124" t="s">
        <v>914</v>
      </c>
      <c r="J303" s="124"/>
      <c r="K303" s="124" t="s">
        <v>912</v>
      </c>
      <c r="L303" s="124"/>
      <c r="M303" s="139"/>
      <c r="N303" s="124"/>
    </row>
    <row r="304" spans="1:14" s="111" customFormat="1" ht="17.45" customHeight="1">
      <c r="A304" s="122" t="s">
        <v>379</v>
      </c>
      <c r="B304" s="122" t="s">
        <v>380</v>
      </c>
      <c r="C304" s="122" t="s">
        <v>781</v>
      </c>
      <c r="D304" s="148"/>
      <c r="E304" s="122" t="s">
        <v>805</v>
      </c>
      <c r="F304" s="122" t="s">
        <v>910</v>
      </c>
      <c r="G304" s="122" t="s">
        <v>782</v>
      </c>
      <c r="H304" s="129" t="s">
        <v>783</v>
      </c>
      <c r="I304" s="122"/>
      <c r="J304" s="122"/>
      <c r="K304" s="122" t="s">
        <v>784</v>
      </c>
      <c r="L304" s="122"/>
      <c r="M304" s="138"/>
      <c r="N304" s="122" t="s">
        <v>381</v>
      </c>
    </row>
    <row r="305" spans="1:15" s="111" customFormat="1" ht="17.45" customHeight="1">
      <c r="A305" s="126" t="s">
        <v>382</v>
      </c>
      <c r="B305" s="126" t="s">
        <v>383</v>
      </c>
      <c r="C305" s="158" t="s">
        <v>906</v>
      </c>
      <c r="D305" s="144">
        <v>1</v>
      </c>
      <c r="E305" s="126"/>
      <c r="F305" s="126" t="s">
        <v>910</v>
      </c>
      <c r="G305" s="126"/>
      <c r="H305" s="129"/>
      <c r="I305" s="122"/>
      <c r="J305" s="122" t="s">
        <v>911</v>
      </c>
      <c r="K305" s="122" t="s">
        <v>784</v>
      </c>
      <c r="L305" s="122"/>
      <c r="M305" s="138" t="s">
        <v>384</v>
      </c>
      <c r="N305" s="122"/>
    </row>
    <row r="306" spans="1:15" s="111" customFormat="1" ht="17.45" customHeight="1">
      <c r="A306" s="122" t="s">
        <v>385</v>
      </c>
      <c r="B306" s="122" t="s">
        <v>386</v>
      </c>
      <c r="C306" s="130" t="s">
        <v>906</v>
      </c>
      <c r="D306" s="148">
        <v>1</v>
      </c>
      <c r="E306" s="122"/>
      <c r="F306" s="122" t="s">
        <v>910</v>
      </c>
      <c r="G306" s="122"/>
      <c r="H306" s="129"/>
      <c r="I306" s="122" t="s">
        <v>914</v>
      </c>
      <c r="J306" s="122" t="s">
        <v>911</v>
      </c>
      <c r="K306" s="122" t="s">
        <v>784</v>
      </c>
      <c r="L306" s="122">
        <v>948</v>
      </c>
      <c r="M306" s="138"/>
      <c r="N306" s="122"/>
    </row>
    <row r="307" spans="1:15" s="111" customFormat="1" ht="17.45" customHeight="1">
      <c r="A307" s="122" t="s">
        <v>387</v>
      </c>
      <c r="B307" s="122" t="s">
        <v>388</v>
      </c>
      <c r="C307" s="122" t="s">
        <v>906</v>
      </c>
      <c r="D307" s="148">
        <v>1</v>
      </c>
      <c r="E307" s="122"/>
      <c r="F307" s="122" t="s">
        <v>910</v>
      </c>
      <c r="G307" s="122"/>
      <c r="H307" s="129"/>
      <c r="I307" s="122"/>
      <c r="J307" s="122" t="s">
        <v>911</v>
      </c>
      <c r="K307" s="122" t="s">
        <v>773</v>
      </c>
      <c r="L307" s="122">
        <v>968</v>
      </c>
      <c r="M307" s="138" t="s">
        <v>794</v>
      </c>
      <c r="N307" s="122"/>
    </row>
    <row r="308" spans="1:15" s="111" customFormat="1" ht="17.45" customHeight="1">
      <c r="A308" s="122" t="s">
        <v>389</v>
      </c>
      <c r="B308" s="122" t="s">
        <v>390</v>
      </c>
      <c r="C308" s="122" t="s">
        <v>813</v>
      </c>
      <c r="D308" s="148"/>
      <c r="E308" s="122"/>
      <c r="F308" s="122" t="s">
        <v>910</v>
      </c>
      <c r="G308" s="122" t="s">
        <v>782</v>
      </c>
      <c r="H308" s="129" t="s">
        <v>783</v>
      </c>
      <c r="I308" s="122"/>
      <c r="J308" s="122"/>
      <c r="K308" s="122" t="s">
        <v>912</v>
      </c>
      <c r="L308" s="122"/>
      <c r="M308" s="138"/>
      <c r="N308" s="122"/>
    </row>
    <row r="309" spans="1:15" s="111" customFormat="1" ht="17.45" customHeight="1">
      <c r="A309" s="122" t="s">
        <v>391</v>
      </c>
      <c r="B309" s="126" t="s">
        <v>392</v>
      </c>
      <c r="C309" s="122" t="s">
        <v>906</v>
      </c>
      <c r="D309" s="148"/>
      <c r="E309" s="122"/>
      <c r="F309" s="122" t="s">
        <v>910</v>
      </c>
      <c r="G309" s="122"/>
      <c r="H309" s="129" t="s">
        <v>783</v>
      </c>
      <c r="I309" s="122"/>
      <c r="J309" s="122" t="s">
        <v>911</v>
      </c>
      <c r="K309" s="122" t="s">
        <v>912</v>
      </c>
      <c r="L309" s="122"/>
      <c r="M309" s="138"/>
      <c r="N309" s="122" t="s">
        <v>393</v>
      </c>
    </row>
    <row r="310" spans="1:15" s="111" customFormat="1" ht="17.45" customHeight="1">
      <c r="A310" s="122" t="s">
        <v>394</v>
      </c>
      <c r="B310" s="122" t="s">
        <v>395</v>
      </c>
      <c r="C310" s="122" t="s">
        <v>906</v>
      </c>
      <c r="D310" s="148">
        <v>1</v>
      </c>
      <c r="E310" s="122"/>
      <c r="F310" s="122" t="s">
        <v>910</v>
      </c>
      <c r="G310" s="122"/>
      <c r="H310" s="129"/>
      <c r="I310" s="122"/>
      <c r="J310" s="122" t="s">
        <v>911</v>
      </c>
      <c r="K310" s="122" t="s">
        <v>784</v>
      </c>
      <c r="L310" s="122" t="s">
        <v>396</v>
      </c>
      <c r="M310" s="138" t="s">
        <v>397</v>
      </c>
      <c r="N310" s="122"/>
    </row>
    <row r="311" spans="1:15" s="111" customFormat="1" ht="17.45" customHeight="1">
      <c r="A311" s="122" t="s">
        <v>398</v>
      </c>
      <c r="B311" s="122" t="s">
        <v>399</v>
      </c>
      <c r="C311" s="122" t="s">
        <v>906</v>
      </c>
      <c r="D311" s="148"/>
      <c r="E311" s="122"/>
      <c r="F311" s="122" t="s">
        <v>910</v>
      </c>
      <c r="G311" s="122"/>
      <c r="H311" s="129"/>
      <c r="I311" s="122"/>
      <c r="J311" s="122" t="s">
        <v>911</v>
      </c>
      <c r="K311" s="122" t="s">
        <v>784</v>
      </c>
      <c r="L311" s="122"/>
      <c r="M311" s="138"/>
      <c r="N311" s="122"/>
    </row>
    <row r="312" spans="1:15" s="111" customFormat="1" ht="17.45" customHeight="1">
      <c r="A312" s="122" t="s">
        <v>400</v>
      </c>
      <c r="B312" s="122" t="s">
        <v>401</v>
      </c>
      <c r="C312" s="122" t="s">
        <v>906</v>
      </c>
      <c r="D312" s="148"/>
      <c r="E312" s="122"/>
      <c r="F312" s="122" t="s">
        <v>910</v>
      </c>
      <c r="G312" s="122"/>
      <c r="H312" s="129"/>
      <c r="I312" s="122" t="s">
        <v>914</v>
      </c>
      <c r="J312" s="122" t="s">
        <v>911</v>
      </c>
      <c r="K312" s="122" t="s">
        <v>784</v>
      </c>
      <c r="L312" s="122"/>
      <c r="M312" s="138"/>
      <c r="N312" s="122"/>
      <c r="O312" s="112"/>
    </row>
    <row r="313" spans="1:15" s="111" customFormat="1" ht="17.45" customHeight="1">
      <c r="A313" s="122" t="s">
        <v>407</v>
      </c>
      <c r="B313" s="122" t="s">
        <v>212</v>
      </c>
      <c r="C313" s="122" t="s">
        <v>829</v>
      </c>
      <c r="D313" s="148"/>
      <c r="E313" s="122"/>
      <c r="F313" s="122" t="s">
        <v>910</v>
      </c>
      <c r="G313" s="122"/>
      <c r="H313" s="129" t="s">
        <v>783</v>
      </c>
      <c r="I313" s="122"/>
      <c r="J313" s="122"/>
      <c r="K313" s="122" t="s">
        <v>912</v>
      </c>
      <c r="L313" s="122"/>
      <c r="M313" s="138"/>
      <c r="N313" s="122"/>
    </row>
    <row r="314" spans="1:15" s="111" customFormat="1" ht="17.45" customHeight="1">
      <c r="A314" s="122" t="s">
        <v>408</v>
      </c>
      <c r="B314" s="122"/>
      <c r="C314" s="122" t="s">
        <v>813</v>
      </c>
      <c r="D314" s="148">
        <v>1</v>
      </c>
      <c r="E314" s="122" t="s">
        <v>805</v>
      </c>
      <c r="F314" s="122" t="s">
        <v>910</v>
      </c>
      <c r="G314" s="122" t="s">
        <v>782</v>
      </c>
      <c r="H314" s="129"/>
      <c r="I314" s="122"/>
      <c r="J314" s="122" t="s">
        <v>911</v>
      </c>
      <c r="K314" s="122" t="s">
        <v>784</v>
      </c>
      <c r="L314" s="122"/>
      <c r="M314" s="138"/>
      <c r="N314" s="122"/>
    </row>
    <row r="315" spans="1:15" s="111" customFormat="1" ht="17.45" customHeight="1">
      <c r="A315" s="122" t="s">
        <v>409</v>
      </c>
      <c r="B315" s="122" t="s">
        <v>410</v>
      </c>
      <c r="C315" s="122" t="s">
        <v>781</v>
      </c>
      <c r="D315" s="148"/>
      <c r="E315" s="122"/>
      <c r="F315" s="122" t="s">
        <v>910</v>
      </c>
      <c r="G315" s="122" t="s">
        <v>782</v>
      </c>
      <c r="H315" s="129"/>
      <c r="I315" s="122" t="s">
        <v>914</v>
      </c>
      <c r="J315" s="122"/>
      <c r="K315" s="122" t="s">
        <v>912</v>
      </c>
      <c r="L315" s="122"/>
      <c r="M315" s="138"/>
      <c r="N315" s="122"/>
    </row>
    <row r="316" spans="1:15" s="111" customFormat="1" ht="17.45" customHeight="1">
      <c r="A316" s="122" t="s">
        <v>411</v>
      </c>
      <c r="B316" s="122" t="s">
        <v>412</v>
      </c>
      <c r="C316" s="122" t="s">
        <v>906</v>
      </c>
      <c r="D316" s="148">
        <v>1</v>
      </c>
      <c r="E316" s="122"/>
      <c r="F316" s="122" t="s">
        <v>910</v>
      </c>
      <c r="G316" s="122"/>
      <c r="H316" s="129"/>
      <c r="I316" s="122"/>
      <c r="J316" s="122" t="s">
        <v>911</v>
      </c>
      <c r="K316" s="122" t="s">
        <v>912</v>
      </c>
      <c r="L316" s="122"/>
      <c r="M316" s="138"/>
      <c r="N316" s="122"/>
    </row>
    <row r="317" spans="1:15" s="111" customFormat="1" ht="17.45" customHeight="1">
      <c r="A317" s="122" t="s">
        <v>413</v>
      </c>
      <c r="B317" s="122" t="s">
        <v>414</v>
      </c>
      <c r="C317" s="122" t="s">
        <v>906</v>
      </c>
      <c r="D317" s="148"/>
      <c r="E317" s="122"/>
      <c r="F317" s="122" t="s">
        <v>910</v>
      </c>
      <c r="G317" s="122"/>
      <c r="H317" s="129"/>
      <c r="I317" s="122"/>
      <c r="J317" s="122" t="s">
        <v>911</v>
      </c>
      <c r="K317" s="122" t="s">
        <v>912</v>
      </c>
      <c r="L317" s="122">
        <v>962</v>
      </c>
      <c r="M317" s="138"/>
      <c r="N317" s="122"/>
    </row>
    <row r="318" spans="1:15" s="111" customFormat="1" ht="17.45" customHeight="1">
      <c r="A318" s="122" t="s">
        <v>415</v>
      </c>
      <c r="B318" s="122" t="s">
        <v>416</v>
      </c>
      <c r="C318" s="122" t="s">
        <v>781</v>
      </c>
      <c r="D318" s="148"/>
      <c r="E318" s="122"/>
      <c r="F318" s="122" t="s">
        <v>910</v>
      </c>
      <c r="G318" s="122" t="s">
        <v>782</v>
      </c>
      <c r="H318" s="129" t="s">
        <v>783</v>
      </c>
      <c r="I318" s="122"/>
      <c r="J318" s="122"/>
      <c r="K318" s="122" t="s">
        <v>773</v>
      </c>
      <c r="L318" s="122"/>
      <c r="M318" s="138"/>
      <c r="N318" s="122"/>
    </row>
    <row r="319" spans="1:15" s="111" customFormat="1" ht="17.45" customHeight="1">
      <c r="A319" s="122" t="s">
        <v>417</v>
      </c>
      <c r="B319" s="122" t="s">
        <v>418</v>
      </c>
      <c r="C319" s="122" t="s">
        <v>788</v>
      </c>
      <c r="D319" s="148">
        <v>1</v>
      </c>
      <c r="E319" s="122"/>
      <c r="F319" s="122" t="s">
        <v>910</v>
      </c>
      <c r="G319" s="122"/>
      <c r="H319" s="129"/>
      <c r="I319" s="122" t="s">
        <v>914</v>
      </c>
      <c r="J319" s="122" t="s">
        <v>911</v>
      </c>
      <c r="K319" s="122" t="s">
        <v>784</v>
      </c>
      <c r="L319" s="122"/>
      <c r="M319" s="138"/>
      <c r="N319" s="122"/>
    </row>
    <row r="320" spans="1:15" s="111" customFormat="1" ht="17.45" customHeight="1">
      <c r="A320" s="122" t="s">
        <v>419</v>
      </c>
      <c r="B320" s="122" t="s">
        <v>420</v>
      </c>
      <c r="C320" s="122" t="s">
        <v>906</v>
      </c>
      <c r="D320" s="148">
        <v>1</v>
      </c>
      <c r="E320" s="122"/>
      <c r="F320" s="122" t="s">
        <v>910</v>
      </c>
      <c r="G320" s="122"/>
      <c r="H320" s="129"/>
      <c r="I320" s="122"/>
      <c r="J320" s="122" t="s">
        <v>911</v>
      </c>
      <c r="K320" s="122" t="s">
        <v>912</v>
      </c>
      <c r="L320" s="122">
        <v>958</v>
      </c>
      <c r="M320" s="138"/>
      <c r="N320" s="122"/>
    </row>
    <row r="321" spans="1:15" s="111" customFormat="1" ht="17.45" customHeight="1">
      <c r="A321" s="122" t="s">
        <v>421</v>
      </c>
      <c r="B321" s="122" t="s">
        <v>422</v>
      </c>
      <c r="C321" s="122" t="s">
        <v>837</v>
      </c>
      <c r="D321" s="148">
        <v>1</v>
      </c>
      <c r="E321" s="122"/>
      <c r="F321" s="122" t="s">
        <v>910</v>
      </c>
      <c r="G321" s="122" t="s">
        <v>782</v>
      </c>
      <c r="H321" s="129" t="s">
        <v>783</v>
      </c>
      <c r="I321" s="122"/>
      <c r="J321" s="122"/>
      <c r="K321" s="122" t="s">
        <v>784</v>
      </c>
      <c r="L321" s="122"/>
      <c r="M321" s="138"/>
      <c r="N321" s="122"/>
    </row>
    <row r="322" spans="1:15" s="111" customFormat="1" ht="17.45" customHeight="1">
      <c r="A322" s="122" t="s">
        <v>423</v>
      </c>
      <c r="B322" s="122" t="s">
        <v>424</v>
      </c>
      <c r="C322" s="122" t="s">
        <v>781</v>
      </c>
      <c r="D322" s="148">
        <v>1</v>
      </c>
      <c r="E322" s="122"/>
      <c r="F322" s="122" t="s">
        <v>910</v>
      </c>
      <c r="G322" s="122" t="s">
        <v>782</v>
      </c>
      <c r="H322" s="129" t="s">
        <v>783</v>
      </c>
      <c r="I322" s="122"/>
      <c r="J322" s="122"/>
      <c r="K322" s="122" t="s">
        <v>912</v>
      </c>
      <c r="L322" s="122"/>
      <c r="M322" s="138"/>
      <c r="N322" s="122"/>
    </row>
    <row r="323" spans="1:15" s="111" customFormat="1" ht="17.45" customHeight="1">
      <c r="A323" s="122" t="s">
        <v>425</v>
      </c>
      <c r="B323" s="122" t="s">
        <v>426</v>
      </c>
      <c r="C323" s="122" t="s">
        <v>906</v>
      </c>
      <c r="D323" s="148">
        <v>1</v>
      </c>
      <c r="E323" s="122"/>
      <c r="F323" s="122" t="s">
        <v>910</v>
      </c>
      <c r="G323" s="122"/>
      <c r="H323" s="129"/>
      <c r="I323" s="122"/>
      <c r="J323" s="122" t="s">
        <v>911</v>
      </c>
      <c r="K323" s="122" t="s">
        <v>912</v>
      </c>
      <c r="L323" s="122"/>
      <c r="M323" s="138"/>
      <c r="N323" s="122"/>
    </row>
    <row r="324" spans="1:15" s="111" customFormat="1" ht="17.45" customHeight="1">
      <c r="A324" s="122" t="s">
        <v>765</v>
      </c>
      <c r="B324" s="122"/>
      <c r="C324" s="122"/>
      <c r="D324" s="148"/>
      <c r="E324" s="122"/>
      <c r="F324" s="122" t="s">
        <v>913</v>
      </c>
      <c r="G324" s="122"/>
      <c r="H324" s="129"/>
      <c r="I324" s="122"/>
      <c r="J324" s="122" t="s">
        <v>911</v>
      </c>
      <c r="K324" s="122" t="s">
        <v>912</v>
      </c>
      <c r="L324" s="122">
        <v>1244</v>
      </c>
      <c r="M324" s="138" t="s">
        <v>766</v>
      </c>
      <c r="N324" s="122"/>
      <c r="O324" s="104"/>
    </row>
    <row r="325" spans="1:15" s="111" customFormat="1" ht="17.45" customHeight="1">
      <c r="A325" s="122" t="s">
        <v>451</v>
      </c>
      <c r="B325" s="122"/>
      <c r="C325" s="122"/>
      <c r="D325" s="148"/>
      <c r="E325" s="130"/>
      <c r="F325" s="130" t="s">
        <v>913</v>
      </c>
      <c r="G325" s="122"/>
      <c r="H325" s="129"/>
      <c r="I325" s="122"/>
      <c r="J325" s="122" t="s">
        <v>911</v>
      </c>
      <c r="K325" s="122" t="s">
        <v>912</v>
      </c>
      <c r="L325" s="122">
        <v>1243</v>
      </c>
      <c r="M325" s="138" t="s">
        <v>452</v>
      </c>
      <c r="N325" s="122"/>
      <c r="O325" s="104"/>
    </row>
    <row r="326" spans="1:15" s="111" customFormat="1" ht="17.45" customHeight="1">
      <c r="A326" s="122" t="s">
        <v>520</v>
      </c>
      <c r="B326" s="122"/>
      <c r="C326" s="122" t="s">
        <v>788</v>
      </c>
      <c r="D326" s="148"/>
      <c r="E326" s="122"/>
      <c r="F326" s="122" t="s">
        <v>913</v>
      </c>
      <c r="G326" s="122"/>
      <c r="H326" s="129"/>
      <c r="I326" s="122" t="s">
        <v>914</v>
      </c>
      <c r="J326" s="122"/>
      <c r="K326" s="122" t="s">
        <v>912</v>
      </c>
      <c r="L326" s="122"/>
      <c r="M326" s="138"/>
      <c r="N326" s="122"/>
    </row>
    <row r="327" spans="1:15" s="111" customFormat="1" ht="17.45" customHeight="1">
      <c r="A327" s="122" t="s">
        <v>908</v>
      </c>
      <c r="B327" s="122" t="s">
        <v>909</v>
      </c>
      <c r="C327" s="122" t="s">
        <v>906</v>
      </c>
      <c r="D327" s="148"/>
      <c r="E327" s="122"/>
      <c r="F327" s="122" t="s">
        <v>913</v>
      </c>
      <c r="G327" s="122"/>
      <c r="H327" s="129"/>
      <c r="I327" s="122" t="s">
        <v>914</v>
      </c>
      <c r="J327" s="122"/>
      <c r="K327" s="122" t="s">
        <v>912</v>
      </c>
      <c r="L327" s="122"/>
      <c r="M327" s="138"/>
      <c r="N327" s="122"/>
    </row>
    <row r="328" spans="1:15" s="112" customFormat="1" ht="17.45" customHeight="1">
      <c r="A328" s="122" t="s">
        <v>768</v>
      </c>
      <c r="B328" s="122" t="s">
        <v>907</v>
      </c>
      <c r="C328" s="122" t="s">
        <v>906</v>
      </c>
      <c r="D328" s="148"/>
      <c r="E328" s="122"/>
      <c r="F328" s="122" t="s">
        <v>913</v>
      </c>
      <c r="G328" s="122"/>
      <c r="H328" s="129"/>
      <c r="I328" s="122"/>
      <c r="J328" s="122" t="s">
        <v>911</v>
      </c>
      <c r="K328" s="122" t="s">
        <v>912</v>
      </c>
      <c r="L328" s="122"/>
      <c r="M328" s="138"/>
      <c r="N328" s="122"/>
      <c r="O328" s="111"/>
    </row>
    <row r="329" spans="1:15" s="111" customFormat="1" ht="17.45" customHeight="1">
      <c r="A329" s="122" t="s">
        <v>771</v>
      </c>
      <c r="B329" s="122" t="s">
        <v>772</v>
      </c>
      <c r="C329" s="122" t="s">
        <v>906</v>
      </c>
      <c r="D329" s="148"/>
      <c r="E329" s="122"/>
      <c r="F329" s="122" t="s">
        <v>913</v>
      </c>
      <c r="G329" s="122"/>
      <c r="H329" s="129"/>
      <c r="I329" s="122" t="s">
        <v>914</v>
      </c>
      <c r="J329" s="122"/>
      <c r="K329" s="122" t="s">
        <v>912</v>
      </c>
      <c r="L329" s="122"/>
      <c r="M329" s="138"/>
      <c r="N329" s="122"/>
    </row>
    <row r="330" spans="1:15" s="111" customFormat="1" ht="17.45" customHeight="1">
      <c r="A330" s="122" t="s">
        <v>779</v>
      </c>
      <c r="B330" s="122" t="s">
        <v>780</v>
      </c>
      <c r="C330" s="122" t="s">
        <v>781</v>
      </c>
      <c r="D330" s="148"/>
      <c r="E330" s="122"/>
      <c r="F330" s="122" t="s">
        <v>913</v>
      </c>
      <c r="G330" s="122" t="s">
        <v>782</v>
      </c>
      <c r="H330" s="129" t="s">
        <v>783</v>
      </c>
      <c r="I330" s="122"/>
      <c r="J330" s="122"/>
      <c r="K330" s="122" t="s">
        <v>912</v>
      </c>
      <c r="L330" s="122"/>
      <c r="M330" s="138"/>
      <c r="N330" s="122"/>
    </row>
    <row r="331" spans="1:15" s="111" customFormat="1" ht="17.45" customHeight="1">
      <c r="A331" s="122" t="s">
        <v>802</v>
      </c>
      <c r="B331" s="122" t="s">
        <v>803</v>
      </c>
      <c r="C331" s="122" t="s">
        <v>804</v>
      </c>
      <c r="D331" s="148"/>
      <c r="E331" s="122" t="s">
        <v>805</v>
      </c>
      <c r="F331" s="122" t="s">
        <v>913</v>
      </c>
      <c r="G331" s="122" t="s">
        <v>782</v>
      </c>
      <c r="H331" s="129"/>
      <c r="I331" s="122" t="s">
        <v>914</v>
      </c>
      <c r="J331" s="122" t="s">
        <v>911</v>
      </c>
      <c r="K331" s="122" t="s">
        <v>784</v>
      </c>
      <c r="L331" s="122"/>
      <c r="M331" s="138"/>
      <c r="N331" s="122"/>
    </row>
    <row r="332" spans="1:15" s="111" customFormat="1" ht="17.45" customHeight="1">
      <c r="A332" s="124" t="s">
        <v>835</v>
      </c>
      <c r="B332" s="122" t="s">
        <v>125</v>
      </c>
      <c r="C332" s="224" t="s">
        <v>906</v>
      </c>
      <c r="D332" s="225"/>
      <c r="E332" s="224"/>
      <c r="F332" s="124" t="s">
        <v>913</v>
      </c>
      <c r="G332" s="124"/>
      <c r="H332" s="134"/>
      <c r="I332" s="124"/>
      <c r="J332" s="124" t="s">
        <v>911</v>
      </c>
      <c r="K332" s="124" t="s">
        <v>773</v>
      </c>
      <c r="L332" s="124"/>
      <c r="M332" s="139"/>
      <c r="N332" s="124"/>
    </row>
    <row r="333" spans="1:15" s="111" customFormat="1" ht="17.45" customHeight="1">
      <c r="A333" s="122" t="s">
        <v>844</v>
      </c>
      <c r="B333" s="122" t="s">
        <v>845</v>
      </c>
      <c r="C333" s="122" t="s">
        <v>781</v>
      </c>
      <c r="D333" s="148"/>
      <c r="E333" s="122"/>
      <c r="F333" s="122" t="s">
        <v>913</v>
      </c>
      <c r="G333" s="122" t="s">
        <v>782</v>
      </c>
      <c r="H333" s="129" t="s">
        <v>783</v>
      </c>
      <c r="I333" s="122" t="s">
        <v>914</v>
      </c>
      <c r="J333" s="122"/>
      <c r="K333" s="122" t="s">
        <v>912</v>
      </c>
      <c r="L333" s="122"/>
      <c r="M333" s="138"/>
      <c r="N333" s="122"/>
    </row>
    <row r="334" spans="1:15" s="111" customFormat="1" ht="17.45" customHeight="1">
      <c r="A334" s="122" t="s">
        <v>687</v>
      </c>
      <c r="B334" s="122" t="s">
        <v>688</v>
      </c>
      <c r="C334" s="122" t="s">
        <v>781</v>
      </c>
      <c r="D334" s="148"/>
      <c r="E334" s="122"/>
      <c r="F334" s="122" t="s">
        <v>913</v>
      </c>
      <c r="G334" s="122" t="s">
        <v>782</v>
      </c>
      <c r="H334" s="129" t="s">
        <v>783</v>
      </c>
      <c r="I334" s="122"/>
      <c r="J334" s="122"/>
      <c r="K334" s="122" t="s">
        <v>912</v>
      </c>
      <c r="L334" s="122"/>
      <c r="M334" s="138"/>
      <c r="N334" s="122"/>
      <c r="O334" s="104"/>
    </row>
    <row r="335" spans="1:15" s="111" customFormat="1" ht="17.45" customHeight="1">
      <c r="A335" s="122" t="s">
        <v>690</v>
      </c>
      <c r="B335" s="122" t="s">
        <v>691</v>
      </c>
      <c r="C335" s="122" t="s">
        <v>804</v>
      </c>
      <c r="D335" s="148"/>
      <c r="E335" s="122" t="s">
        <v>805</v>
      </c>
      <c r="F335" s="122" t="s">
        <v>913</v>
      </c>
      <c r="G335" s="122" t="s">
        <v>782</v>
      </c>
      <c r="H335" s="129"/>
      <c r="I335" s="122" t="s">
        <v>914</v>
      </c>
      <c r="J335" s="122"/>
      <c r="K335" s="122" t="s">
        <v>912</v>
      </c>
      <c r="L335" s="122"/>
      <c r="M335" s="138"/>
      <c r="N335" s="122"/>
    </row>
    <row r="336" spans="1:15" s="111" customFormat="1" ht="17.45" customHeight="1">
      <c r="A336" s="122" t="s">
        <v>692</v>
      </c>
      <c r="B336" s="122" t="s">
        <v>693</v>
      </c>
      <c r="C336" s="122" t="s">
        <v>694</v>
      </c>
      <c r="D336" s="148">
        <v>1</v>
      </c>
      <c r="E336" s="122"/>
      <c r="F336" s="122" t="s">
        <v>913</v>
      </c>
      <c r="G336" s="122"/>
      <c r="H336" s="129" t="s">
        <v>783</v>
      </c>
      <c r="I336" s="122"/>
      <c r="J336" s="122"/>
      <c r="K336" s="122" t="s">
        <v>912</v>
      </c>
      <c r="L336" s="122"/>
      <c r="M336" s="138"/>
      <c r="N336" s="122"/>
    </row>
    <row r="337" spans="1:15" s="111" customFormat="1" ht="17.45" customHeight="1">
      <c r="A337" s="122" t="s">
        <v>706</v>
      </c>
      <c r="B337" s="122" t="s">
        <v>707</v>
      </c>
      <c r="C337" s="122" t="s">
        <v>813</v>
      </c>
      <c r="D337" s="148"/>
      <c r="E337" s="122" t="s">
        <v>805</v>
      </c>
      <c r="F337" s="122" t="s">
        <v>913</v>
      </c>
      <c r="G337" s="122" t="s">
        <v>782</v>
      </c>
      <c r="H337" s="129"/>
      <c r="I337" s="122"/>
      <c r="J337" s="122" t="s">
        <v>911</v>
      </c>
      <c r="K337" s="122" t="s">
        <v>912</v>
      </c>
      <c r="L337" s="122"/>
      <c r="M337" s="138"/>
      <c r="N337" s="122"/>
    </row>
    <row r="338" spans="1:15" s="111" customFormat="1" ht="17.45" customHeight="1">
      <c r="A338" s="122" t="s">
        <v>708</v>
      </c>
      <c r="B338" s="122" t="s">
        <v>709</v>
      </c>
      <c r="C338" s="122" t="s">
        <v>829</v>
      </c>
      <c r="D338" s="148"/>
      <c r="E338" s="122"/>
      <c r="F338" s="122" t="s">
        <v>913</v>
      </c>
      <c r="G338" s="122" t="s">
        <v>782</v>
      </c>
      <c r="H338" s="129"/>
      <c r="I338" s="122" t="s">
        <v>914</v>
      </c>
      <c r="J338" s="122"/>
      <c r="K338" s="122" t="s">
        <v>912</v>
      </c>
      <c r="L338" s="122"/>
      <c r="M338" s="138"/>
      <c r="N338" s="122"/>
    </row>
    <row r="339" spans="1:15" s="111" customFormat="1" ht="17.45" customHeight="1">
      <c r="A339" s="122" t="s">
        <v>723</v>
      </c>
      <c r="B339" s="122" t="s">
        <v>724</v>
      </c>
      <c r="C339" s="122" t="s">
        <v>781</v>
      </c>
      <c r="D339" s="148"/>
      <c r="E339" s="122"/>
      <c r="F339" s="122" t="s">
        <v>913</v>
      </c>
      <c r="G339" s="122" t="s">
        <v>782</v>
      </c>
      <c r="H339" s="129" t="s">
        <v>783</v>
      </c>
      <c r="I339" s="122"/>
      <c r="J339" s="122"/>
      <c r="K339" s="122" t="s">
        <v>912</v>
      </c>
      <c r="L339" s="122"/>
      <c r="M339" s="138"/>
      <c r="N339" s="122"/>
    </row>
    <row r="340" spans="1:15" s="111" customFormat="1" ht="17.45" customHeight="1">
      <c r="A340" s="122" t="s">
        <v>728</v>
      </c>
      <c r="B340" s="122" t="s">
        <v>729</v>
      </c>
      <c r="C340" s="122" t="s">
        <v>906</v>
      </c>
      <c r="D340" s="148"/>
      <c r="E340" s="122"/>
      <c r="F340" s="122" t="s">
        <v>913</v>
      </c>
      <c r="G340" s="122"/>
      <c r="H340" s="129"/>
      <c r="I340" s="122"/>
      <c r="J340" s="122" t="s">
        <v>911</v>
      </c>
      <c r="K340" s="122" t="s">
        <v>784</v>
      </c>
      <c r="L340" s="122"/>
      <c r="M340" s="138"/>
      <c r="N340" s="122"/>
    </row>
    <row r="341" spans="1:15" s="111" customFormat="1" ht="17.45" customHeight="1">
      <c r="A341" s="122" t="s">
        <v>730</v>
      </c>
      <c r="B341" s="122" t="s">
        <v>731</v>
      </c>
      <c r="C341" s="122" t="s">
        <v>906</v>
      </c>
      <c r="D341" s="148">
        <v>1</v>
      </c>
      <c r="E341" s="122"/>
      <c r="F341" s="122" t="s">
        <v>913</v>
      </c>
      <c r="G341" s="122"/>
      <c r="H341" s="129"/>
      <c r="I341" s="122"/>
      <c r="J341" s="122" t="s">
        <v>911</v>
      </c>
      <c r="K341" s="122" t="s">
        <v>912</v>
      </c>
      <c r="L341" s="122"/>
      <c r="M341" s="138"/>
      <c r="N341" s="122"/>
    </row>
    <row r="342" spans="1:15" s="111" customFormat="1" ht="17.45" customHeight="1">
      <c r="A342" s="122" t="s">
        <v>732</v>
      </c>
      <c r="B342" s="122" t="s">
        <v>733</v>
      </c>
      <c r="C342" s="122" t="s">
        <v>781</v>
      </c>
      <c r="D342" s="148"/>
      <c r="E342" s="122"/>
      <c r="F342" s="122" t="s">
        <v>913</v>
      </c>
      <c r="G342" s="122" t="s">
        <v>782</v>
      </c>
      <c r="H342" s="129" t="s">
        <v>783</v>
      </c>
      <c r="I342" s="122"/>
      <c r="J342" s="122"/>
      <c r="K342" s="122" t="s">
        <v>912</v>
      </c>
      <c r="L342" s="122"/>
      <c r="M342" s="138"/>
      <c r="N342" s="122"/>
    </row>
    <row r="343" spans="1:15" s="111" customFormat="1" ht="17.45" customHeight="1">
      <c r="A343" s="124" t="s">
        <v>607</v>
      </c>
      <c r="B343" s="124" t="s">
        <v>608</v>
      </c>
      <c r="C343" s="124" t="s">
        <v>801</v>
      </c>
      <c r="D343" s="150">
        <v>1</v>
      </c>
      <c r="E343" s="124"/>
      <c r="F343" s="124" t="s">
        <v>913</v>
      </c>
      <c r="G343" s="124"/>
      <c r="H343" s="134" t="s">
        <v>783</v>
      </c>
      <c r="I343" s="124"/>
      <c r="J343" s="124"/>
      <c r="K343" s="124" t="s">
        <v>912</v>
      </c>
      <c r="L343" s="124"/>
      <c r="M343" s="139"/>
      <c r="N343" s="124"/>
    </row>
    <row r="344" spans="1:15" s="111" customFormat="1" ht="17.45" customHeight="1">
      <c r="A344" s="122" t="s">
        <v>628</v>
      </c>
      <c r="B344" s="122" t="s">
        <v>629</v>
      </c>
      <c r="C344" s="122" t="s">
        <v>906</v>
      </c>
      <c r="D344" s="148"/>
      <c r="E344" s="122"/>
      <c r="F344" s="122" t="s">
        <v>913</v>
      </c>
      <c r="G344" s="122"/>
      <c r="H344" s="129"/>
      <c r="I344" s="122"/>
      <c r="J344" s="122" t="s">
        <v>911</v>
      </c>
      <c r="K344" s="122" t="s">
        <v>784</v>
      </c>
      <c r="L344" s="122"/>
      <c r="M344" s="138"/>
      <c r="N344" s="122"/>
    </row>
    <row r="345" spans="1:15" s="112" customFormat="1" ht="17.45" customHeight="1">
      <c r="A345" s="122" t="s">
        <v>632</v>
      </c>
      <c r="B345" s="122" t="s">
        <v>633</v>
      </c>
      <c r="C345" s="122" t="s">
        <v>906</v>
      </c>
      <c r="D345" s="148"/>
      <c r="E345" s="122"/>
      <c r="F345" s="122" t="s">
        <v>913</v>
      </c>
      <c r="G345" s="122"/>
      <c r="H345" s="129"/>
      <c r="I345" s="122" t="s">
        <v>914</v>
      </c>
      <c r="J345" s="122" t="s">
        <v>911</v>
      </c>
      <c r="K345" s="122" t="s">
        <v>773</v>
      </c>
      <c r="L345" s="122"/>
      <c r="M345" s="138"/>
      <c r="N345" s="122"/>
      <c r="O345" s="111"/>
    </row>
    <row r="346" spans="1:15" s="112" customFormat="1" ht="17.45" customHeight="1">
      <c r="A346" s="122" t="s">
        <v>646</v>
      </c>
      <c r="B346" s="122" t="s">
        <v>18</v>
      </c>
      <c r="C346" s="122" t="s">
        <v>906</v>
      </c>
      <c r="D346" s="148">
        <v>1</v>
      </c>
      <c r="E346" s="122"/>
      <c r="F346" s="122" t="s">
        <v>913</v>
      </c>
      <c r="G346" s="122"/>
      <c r="H346" s="129"/>
      <c r="I346" s="122"/>
      <c r="J346" s="122" t="s">
        <v>911</v>
      </c>
      <c r="K346" s="122" t="s">
        <v>912</v>
      </c>
      <c r="L346" s="122"/>
      <c r="M346" s="138"/>
      <c r="N346" s="122"/>
      <c r="O346" s="111"/>
    </row>
    <row r="347" spans="1:15" s="112" customFormat="1" ht="17.45" customHeight="1">
      <c r="A347" s="122" t="s">
        <v>647</v>
      </c>
      <c r="B347" s="122" t="s">
        <v>648</v>
      </c>
      <c r="C347" s="122" t="s">
        <v>906</v>
      </c>
      <c r="D347" s="148"/>
      <c r="E347" s="122"/>
      <c r="F347" s="122" t="s">
        <v>913</v>
      </c>
      <c r="G347" s="122"/>
      <c r="H347" s="129"/>
      <c r="I347" s="122"/>
      <c r="J347" s="122" t="s">
        <v>911</v>
      </c>
      <c r="K347" s="122" t="s">
        <v>912</v>
      </c>
      <c r="L347" s="122"/>
      <c r="M347" s="138"/>
      <c r="N347" s="122"/>
      <c r="O347" s="111"/>
    </row>
    <row r="348" spans="1:15" s="111" customFormat="1" ht="17.45" customHeight="1">
      <c r="A348" s="122" t="s">
        <v>653</v>
      </c>
      <c r="B348" s="122" t="s">
        <v>654</v>
      </c>
      <c r="C348" s="122" t="s">
        <v>906</v>
      </c>
      <c r="D348" s="148"/>
      <c r="E348" s="122"/>
      <c r="F348" s="122" t="s">
        <v>913</v>
      </c>
      <c r="G348" s="122"/>
      <c r="H348" s="129"/>
      <c r="I348" s="122"/>
      <c r="J348" s="122" t="s">
        <v>911</v>
      </c>
      <c r="K348" s="122" t="s">
        <v>773</v>
      </c>
      <c r="L348" s="122"/>
      <c r="M348" s="138"/>
      <c r="N348" s="122"/>
    </row>
    <row r="349" spans="1:15" s="111" customFormat="1" ht="17.45" customHeight="1">
      <c r="A349" s="122" t="s">
        <v>661</v>
      </c>
      <c r="B349" s="122" t="s">
        <v>662</v>
      </c>
      <c r="C349" s="130" t="s">
        <v>906</v>
      </c>
      <c r="D349" s="148"/>
      <c r="E349" s="122"/>
      <c r="F349" s="122" t="s">
        <v>913</v>
      </c>
      <c r="G349" s="122"/>
      <c r="H349" s="129"/>
      <c r="I349" s="122"/>
      <c r="J349" s="122" t="s">
        <v>911</v>
      </c>
      <c r="K349" s="122" t="s">
        <v>784</v>
      </c>
      <c r="L349" s="122"/>
      <c r="M349" s="138"/>
      <c r="N349" s="122"/>
    </row>
    <row r="350" spans="1:15" s="111" customFormat="1" ht="17.45" customHeight="1">
      <c r="A350" s="122" t="s">
        <v>677</v>
      </c>
      <c r="B350" s="122" t="s">
        <v>678</v>
      </c>
      <c r="C350" s="122" t="s">
        <v>906</v>
      </c>
      <c r="D350" s="148"/>
      <c r="E350" s="122"/>
      <c r="F350" s="122" t="s">
        <v>913</v>
      </c>
      <c r="G350" s="122"/>
      <c r="H350" s="129"/>
      <c r="I350" s="122" t="s">
        <v>914</v>
      </c>
      <c r="J350" s="122"/>
      <c r="K350" s="122" t="s">
        <v>912</v>
      </c>
      <c r="L350" s="122"/>
      <c r="M350" s="138"/>
      <c r="N350" s="122"/>
    </row>
    <row r="351" spans="1:15" s="111" customFormat="1" ht="17.45" customHeight="1">
      <c r="A351" s="122" t="s">
        <v>525</v>
      </c>
      <c r="B351" s="122" t="s">
        <v>526</v>
      </c>
      <c r="C351" s="122" t="s">
        <v>906</v>
      </c>
      <c r="D351" s="148"/>
      <c r="E351" s="122"/>
      <c r="F351" s="122" t="s">
        <v>913</v>
      </c>
      <c r="G351" s="122"/>
      <c r="H351" s="129"/>
      <c r="I351" s="122"/>
      <c r="J351" s="122" t="s">
        <v>911</v>
      </c>
      <c r="K351" s="122" t="s">
        <v>784</v>
      </c>
      <c r="L351" s="122"/>
      <c r="M351" s="138"/>
      <c r="N351" s="122"/>
    </row>
    <row r="352" spans="1:15" s="111" customFormat="1" ht="17.45" customHeight="1">
      <c r="A352" s="122" t="s">
        <v>533</v>
      </c>
      <c r="B352" s="122" t="s">
        <v>532</v>
      </c>
      <c r="C352" s="122" t="s">
        <v>788</v>
      </c>
      <c r="D352" s="148"/>
      <c r="E352" s="122"/>
      <c r="F352" s="122" t="s">
        <v>913</v>
      </c>
      <c r="G352" s="122"/>
      <c r="H352" s="129"/>
      <c r="I352" s="122"/>
      <c r="J352" s="122" t="s">
        <v>911</v>
      </c>
      <c r="K352" s="125" t="s">
        <v>784</v>
      </c>
      <c r="L352" s="122"/>
      <c r="M352" s="138"/>
      <c r="N352" s="122"/>
    </row>
    <row r="353" spans="1:15" s="111" customFormat="1" ht="17.45" customHeight="1">
      <c r="A353" s="122" t="s">
        <v>559</v>
      </c>
      <c r="B353" s="122" t="s">
        <v>560</v>
      </c>
      <c r="C353" s="122" t="s">
        <v>801</v>
      </c>
      <c r="D353" s="148"/>
      <c r="E353" s="122"/>
      <c r="F353" s="122" t="s">
        <v>913</v>
      </c>
      <c r="G353" s="122"/>
      <c r="H353" s="129" t="s">
        <v>783</v>
      </c>
      <c r="I353" s="122"/>
      <c r="J353" s="122"/>
      <c r="K353" s="122" t="s">
        <v>686</v>
      </c>
      <c r="L353" s="122"/>
      <c r="M353" s="138"/>
      <c r="N353" s="122"/>
    </row>
    <row r="354" spans="1:15" s="111" customFormat="1" ht="17.45" customHeight="1">
      <c r="A354" s="122" t="s">
        <v>561</v>
      </c>
      <c r="B354" s="122" t="s">
        <v>562</v>
      </c>
      <c r="C354" s="122" t="s">
        <v>801</v>
      </c>
      <c r="D354" s="148"/>
      <c r="E354" s="122"/>
      <c r="F354" s="122" t="s">
        <v>913</v>
      </c>
      <c r="G354" s="122"/>
      <c r="H354" s="129" t="s">
        <v>783</v>
      </c>
      <c r="I354" s="122"/>
      <c r="J354" s="122"/>
      <c r="K354" s="122" t="s">
        <v>686</v>
      </c>
      <c r="L354" s="122"/>
      <c r="M354" s="138"/>
      <c r="N354" s="122"/>
    </row>
    <row r="355" spans="1:15" s="111" customFormat="1" ht="17.45" customHeight="1">
      <c r="A355" s="122" t="s">
        <v>575</v>
      </c>
      <c r="B355" s="122" t="s">
        <v>576</v>
      </c>
      <c r="C355" s="122" t="s">
        <v>837</v>
      </c>
      <c r="D355" s="148"/>
      <c r="E355" s="122"/>
      <c r="F355" s="122" t="s">
        <v>913</v>
      </c>
      <c r="G355" s="122" t="s">
        <v>782</v>
      </c>
      <c r="H355" s="129" t="s">
        <v>783</v>
      </c>
      <c r="I355" s="122"/>
      <c r="J355" s="122"/>
      <c r="K355" s="122" t="s">
        <v>686</v>
      </c>
      <c r="L355" s="122"/>
      <c r="M355" s="138"/>
      <c r="N355" s="122" t="s">
        <v>578</v>
      </c>
    </row>
    <row r="356" spans="1:15" s="111" customFormat="1" ht="17.45" customHeight="1">
      <c r="A356" s="122" t="s">
        <v>590</v>
      </c>
      <c r="B356" s="122" t="s">
        <v>591</v>
      </c>
      <c r="C356" s="122" t="s">
        <v>906</v>
      </c>
      <c r="D356" s="148"/>
      <c r="E356" s="122"/>
      <c r="F356" s="122" t="s">
        <v>913</v>
      </c>
      <c r="G356" s="122"/>
      <c r="H356" s="129"/>
      <c r="I356" s="122"/>
      <c r="J356" s="122" t="s">
        <v>911</v>
      </c>
      <c r="K356" s="122" t="s">
        <v>912</v>
      </c>
      <c r="L356" s="122"/>
      <c r="M356" s="138"/>
      <c r="N356" s="122"/>
    </row>
    <row r="357" spans="1:15" s="111" customFormat="1" ht="17.45" customHeight="1">
      <c r="A357" s="122" t="s">
        <v>600</v>
      </c>
      <c r="B357" s="122" t="s">
        <v>601</v>
      </c>
      <c r="C357" s="122" t="s">
        <v>829</v>
      </c>
      <c r="D357" s="148"/>
      <c r="E357" s="122"/>
      <c r="F357" s="122" t="s">
        <v>913</v>
      </c>
      <c r="G357" s="122" t="s">
        <v>782</v>
      </c>
      <c r="H357" s="129" t="s">
        <v>783</v>
      </c>
      <c r="I357" s="122"/>
      <c r="J357" s="122"/>
      <c r="K357" s="122" t="s">
        <v>912</v>
      </c>
      <c r="L357" s="122"/>
      <c r="M357" s="138"/>
      <c r="N357" s="122"/>
    </row>
    <row r="358" spans="1:15" s="111" customFormat="1" ht="17.45" customHeight="1">
      <c r="A358" s="122" t="s">
        <v>442</v>
      </c>
      <c r="B358" s="122" t="s">
        <v>443</v>
      </c>
      <c r="C358" s="122" t="s">
        <v>804</v>
      </c>
      <c r="D358" s="148"/>
      <c r="E358" s="122"/>
      <c r="F358" s="122" t="s">
        <v>913</v>
      </c>
      <c r="G358" s="122" t="s">
        <v>782</v>
      </c>
      <c r="H358" s="129" t="s">
        <v>783</v>
      </c>
      <c r="I358" s="122" t="s">
        <v>914</v>
      </c>
      <c r="J358" s="122"/>
      <c r="K358" s="122" t="s">
        <v>912</v>
      </c>
      <c r="L358" s="122"/>
      <c r="M358" s="138"/>
      <c r="N358" s="122"/>
    </row>
    <row r="359" spans="1:15" s="111" customFormat="1" ht="17.45" customHeight="1">
      <c r="A359" s="122" t="s">
        <v>449</v>
      </c>
      <c r="B359" s="122" t="s">
        <v>450</v>
      </c>
      <c r="C359" s="122" t="s">
        <v>829</v>
      </c>
      <c r="D359" s="148"/>
      <c r="E359" s="130"/>
      <c r="F359" s="130" t="s">
        <v>913</v>
      </c>
      <c r="G359" s="122" t="s">
        <v>782</v>
      </c>
      <c r="H359" s="129"/>
      <c r="I359" s="122" t="s">
        <v>914</v>
      </c>
      <c r="J359" s="122"/>
      <c r="K359" s="122" t="s">
        <v>912</v>
      </c>
      <c r="L359" s="122"/>
      <c r="M359" s="138"/>
      <c r="N359" s="122"/>
    </row>
    <row r="360" spans="1:15" s="111" customFormat="1" ht="17.45" customHeight="1">
      <c r="A360" s="122" t="s">
        <v>483</v>
      </c>
      <c r="B360" s="122" t="s">
        <v>484</v>
      </c>
      <c r="C360" s="122" t="s">
        <v>906</v>
      </c>
      <c r="D360" s="148"/>
      <c r="E360" s="122"/>
      <c r="F360" s="122" t="s">
        <v>913</v>
      </c>
      <c r="G360" s="122"/>
      <c r="H360" s="129"/>
      <c r="I360" s="122"/>
      <c r="J360" s="122" t="s">
        <v>911</v>
      </c>
      <c r="K360" s="122" t="s">
        <v>784</v>
      </c>
      <c r="L360" s="122">
        <v>1245</v>
      </c>
      <c r="M360" s="138"/>
      <c r="N360" s="122" t="s">
        <v>487</v>
      </c>
    </row>
    <row r="361" spans="1:15" s="111" customFormat="1" ht="17.45" customHeight="1">
      <c r="A361" s="122" t="s">
        <v>360</v>
      </c>
      <c r="B361" s="122" t="s">
        <v>361</v>
      </c>
      <c r="C361" s="122" t="s">
        <v>813</v>
      </c>
      <c r="D361" s="148"/>
      <c r="E361" s="122"/>
      <c r="F361" s="122" t="s">
        <v>913</v>
      </c>
      <c r="G361" s="122" t="s">
        <v>782</v>
      </c>
      <c r="H361" s="129"/>
      <c r="I361" s="122"/>
      <c r="J361" s="122" t="s">
        <v>911</v>
      </c>
      <c r="K361" s="122" t="s">
        <v>784</v>
      </c>
      <c r="L361" s="122"/>
      <c r="M361" s="138"/>
      <c r="N361" s="122"/>
    </row>
    <row r="362" spans="1:15" s="111" customFormat="1" ht="17.45" customHeight="1">
      <c r="A362" s="163" t="s">
        <v>367</v>
      </c>
      <c r="B362" s="163" t="s">
        <v>368</v>
      </c>
      <c r="C362" s="122" t="s">
        <v>781</v>
      </c>
      <c r="D362" s="148"/>
      <c r="E362" s="122"/>
      <c r="F362" s="122" t="s">
        <v>913</v>
      </c>
      <c r="G362" s="122" t="s">
        <v>782</v>
      </c>
      <c r="H362" s="129" t="s">
        <v>783</v>
      </c>
      <c r="I362" s="122"/>
      <c r="J362" s="122"/>
      <c r="K362" s="122" t="s">
        <v>912</v>
      </c>
      <c r="L362" s="122"/>
      <c r="M362" s="138"/>
      <c r="N362" s="122"/>
    </row>
    <row r="363" spans="1:15" s="111" customFormat="1" ht="17.45" customHeight="1">
      <c r="A363" s="163" t="s">
        <v>373</v>
      </c>
      <c r="B363" s="163" t="s">
        <v>374</v>
      </c>
      <c r="C363" s="122" t="s">
        <v>781</v>
      </c>
      <c r="D363" s="148">
        <v>1</v>
      </c>
      <c r="E363" s="122"/>
      <c r="F363" s="122" t="s">
        <v>913</v>
      </c>
      <c r="G363" s="122" t="s">
        <v>782</v>
      </c>
      <c r="H363" s="129" t="s">
        <v>783</v>
      </c>
      <c r="I363" s="122"/>
      <c r="J363" s="122"/>
      <c r="K363" s="122" t="s">
        <v>912</v>
      </c>
      <c r="L363" s="122"/>
      <c r="M363" s="138"/>
      <c r="N363" s="122"/>
    </row>
    <row r="364" spans="1:15" s="111" customFormat="1" ht="17.45" customHeight="1">
      <c r="A364" s="163" t="s">
        <v>375</v>
      </c>
      <c r="B364" s="163" t="s">
        <v>376</v>
      </c>
      <c r="C364" s="122" t="s">
        <v>837</v>
      </c>
      <c r="D364" s="148">
        <v>1</v>
      </c>
      <c r="E364" s="122" t="s">
        <v>805</v>
      </c>
      <c r="F364" s="122" t="s">
        <v>913</v>
      </c>
      <c r="G364" s="122" t="s">
        <v>782</v>
      </c>
      <c r="H364" s="129" t="s">
        <v>783</v>
      </c>
      <c r="I364" s="122"/>
      <c r="J364" s="122"/>
      <c r="K364" s="122" t="s">
        <v>912</v>
      </c>
      <c r="L364" s="122"/>
      <c r="M364" s="138"/>
      <c r="N364" s="122"/>
      <c r="O364" s="112"/>
    </row>
    <row r="365" spans="1:15" s="111" customFormat="1" ht="17.45" customHeight="1">
      <c r="A365" s="211" t="s">
        <v>377</v>
      </c>
      <c r="B365" s="211" t="s">
        <v>378</v>
      </c>
      <c r="C365" s="124" t="s">
        <v>813</v>
      </c>
      <c r="D365" s="150"/>
      <c r="E365" s="124" t="s">
        <v>805</v>
      </c>
      <c r="F365" s="124" t="s">
        <v>913</v>
      </c>
      <c r="G365" s="124" t="s">
        <v>782</v>
      </c>
      <c r="H365" s="134" t="s">
        <v>783</v>
      </c>
      <c r="I365" s="124"/>
      <c r="J365" s="124"/>
      <c r="K365" s="124" t="s">
        <v>912</v>
      </c>
      <c r="L365" s="124"/>
      <c r="M365" s="139"/>
      <c r="N365" s="124"/>
    </row>
    <row r="366" spans="1:15" s="111" customFormat="1" ht="17.45" customHeight="1">
      <c r="A366" s="163" t="s">
        <v>500</v>
      </c>
      <c r="B366" s="163"/>
      <c r="C366" s="122"/>
      <c r="D366" s="148"/>
      <c r="E366" s="122"/>
      <c r="F366" s="122"/>
      <c r="G366" s="122"/>
      <c r="H366" s="129"/>
      <c r="I366" s="122"/>
      <c r="J366" s="122"/>
      <c r="K366" s="122"/>
      <c r="L366" s="122"/>
      <c r="M366" s="138"/>
      <c r="N366" s="122"/>
      <c r="O366" s="112"/>
    </row>
    <row r="367" spans="1:15" s="112" customFormat="1" ht="17.45" customHeight="1">
      <c r="A367" s="127" t="s">
        <v>7</v>
      </c>
      <c r="B367" s="127"/>
      <c r="C367" s="127"/>
      <c r="D367" s="149"/>
      <c r="E367" s="131"/>
      <c r="F367" s="127"/>
      <c r="G367" s="127"/>
      <c r="H367" s="135"/>
      <c r="I367" s="127"/>
      <c r="J367" s="127"/>
      <c r="K367" s="127"/>
      <c r="L367" s="131"/>
      <c r="M367" s="141"/>
      <c r="N367" s="131"/>
    </row>
    <row r="368" spans="1:15" s="112" customFormat="1" ht="17.45" customHeight="1">
      <c r="A368" s="126"/>
      <c r="B368" s="126"/>
      <c r="C368" s="100"/>
      <c r="D368" s="144"/>
      <c r="E368" s="100"/>
      <c r="F368" s="100"/>
      <c r="G368" s="100"/>
      <c r="H368" s="101"/>
      <c r="I368" s="100"/>
      <c r="J368" s="100"/>
      <c r="K368" s="102"/>
      <c r="L368" s="102"/>
      <c r="M368" s="103"/>
      <c r="N368" s="100"/>
    </row>
    <row r="369" spans="1:14" s="111" customFormat="1" ht="17.45" customHeight="1">
      <c r="A369" s="100"/>
      <c r="B369" s="100"/>
      <c r="C369" s="92" t="s">
        <v>29</v>
      </c>
      <c r="D369" s="160">
        <f>SUM(D2:D366)</f>
        <v>233</v>
      </c>
      <c r="E369" s="100"/>
      <c r="F369" s="100"/>
      <c r="G369" s="100"/>
      <c r="H369" s="101"/>
      <c r="I369" s="100"/>
      <c r="J369" s="100"/>
      <c r="K369" s="102"/>
      <c r="L369" s="102"/>
      <c r="M369" s="103"/>
      <c r="N369" s="100"/>
    </row>
    <row r="370" spans="1:14" s="111" customFormat="1" ht="17.45" customHeight="1">
      <c r="A370" s="100"/>
      <c r="B370" s="100"/>
      <c r="C370" s="100"/>
      <c r="D370" s="144"/>
      <c r="E370" s="100"/>
      <c r="F370" s="100"/>
      <c r="G370" s="100"/>
      <c r="H370" s="101"/>
      <c r="I370" s="100"/>
      <c r="J370" s="100"/>
      <c r="K370" s="102"/>
      <c r="L370" s="102"/>
      <c r="M370" s="103"/>
      <c r="N370" s="100"/>
    </row>
    <row r="371" spans="1:14" s="111" customFormat="1" ht="43.5" customHeight="1">
      <c r="A371" s="172"/>
      <c r="B371" s="173"/>
      <c r="C371" s="172" t="s">
        <v>31</v>
      </c>
      <c r="D371" s="174"/>
      <c r="E371" s="175"/>
      <c r="F371" s="172" t="s">
        <v>32</v>
      </c>
      <c r="G371" s="172"/>
      <c r="H371" s="175"/>
      <c r="I371" s="172" t="s">
        <v>33</v>
      </c>
      <c r="J371" s="172"/>
      <c r="K371" s="176"/>
      <c r="L371" s="102"/>
      <c r="M371" s="103"/>
      <c r="N371" s="100"/>
    </row>
    <row r="372" spans="1:14" s="111" customFormat="1" ht="17.45" customHeight="1">
      <c r="A372" s="172"/>
      <c r="B372" s="172"/>
      <c r="C372" s="177" t="s">
        <v>906</v>
      </c>
      <c r="D372" s="174">
        <f>COUNTIFS(C15:C145,"N TREE")</f>
        <v>45</v>
      </c>
      <c r="E372" s="172"/>
      <c r="F372" s="177" t="s">
        <v>906</v>
      </c>
      <c r="G372" s="174">
        <f>COUNTIFS(C159:C323,"N TREE")</f>
        <v>94</v>
      </c>
      <c r="H372" s="175"/>
      <c r="I372" s="177" t="s">
        <v>906</v>
      </c>
      <c r="J372" s="174">
        <f>COUNTIFS(C327:C365,"N TREE")</f>
        <v>16</v>
      </c>
      <c r="K372" s="176"/>
      <c r="L372" s="102"/>
      <c r="M372" s="103"/>
      <c r="N372" s="100"/>
    </row>
    <row r="373" spans="1:14" s="111" customFormat="1" ht="17.45" customHeight="1">
      <c r="A373" s="218" t="s">
        <v>34</v>
      </c>
      <c r="B373" s="219"/>
      <c r="C373" s="177" t="s">
        <v>105</v>
      </c>
      <c r="D373" s="174">
        <f>COUNTIFS(C15:C145,"E TREE")</f>
        <v>14</v>
      </c>
      <c r="E373" s="172"/>
      <c r="F373" s="177" t="s">
        <v>105</v>
      </c>
      <c r="G373" s="174">
        <f>COUNTIFS(C159:C323,"E TREE")</f>
        <v>11</v>
      </c>
      <c r="H373" s="175"/>
      <c r="I373" s="177" t="s">
        <v>105</v>
      </c>
      <c r="J373" s="174">
        <f>COUNTIFS(C327:C365,"E TREE")</f>
        <v>3</v>
      </c>
      <c r="K373" s="176"/>
      <c r="L373" s="102"/>
      <c r="M373" s="103"/>
      <c r="N373" s="100"/>
    </row>
    <row r="374" spans="1:14" s="111" customFormat="1" ht="17.45" customHeight="1">
      <c r="A374" s="220"/>
      <c r="B374" s="221"/>
      <c r="C374" s="177" t="s">
        <v>788</v>
      </c>
      <c r="D374" s="174">
        <f>COUNTIFS(C15:C145,"N SHRUB")</f>
        <v>5</v>
      </c>
      <c r="E374" s="172"/>
      <c r="F374" s="177" t="s">
        <v>788</v>
      </c>
      <c r="G374" s="174">
        <f>COUNTIFS(C159:C323,"N SHRUB")</f>
        <v>16</v>
      </c>
      <c r="H374" s="175"/>
      <c r="I374" s="177" t="s">
        <v>788</v>
      </c>
      <c r="J374" s="174">
        <f>COUNTIFS(C327:C365,"N SHRUB")</f>
        <v>1</v>
      </c>
      <c r="K374" s="176"/>
      <c r="L374" s="102"/>
      <c r="M374" s="103"/>
      <c r="N374" s="100"/>
    </row>
    <row r="375" spans="1:14" s="111" customFormat="1" ht="17.45" customHeight="1">
      <c r="A375" s="220"/>
      <c r="B375" s="221"/>
      <c r="C375" s="177" t="s">
        <v>829</v>
      </c>
      <c r="D375" s="174">
        <f>COUNTIFS(C15:C145,"E SHRUB")</f>
        <v>15</v>
      </c>
      <c r="E375" s="172"/>
      <c r="F375" s="177" t="s">
        <v>829</v>
      </c>
      <c r="G375" s="174">
        <f>COUNTIFS(C159:C323,"E SHRUB")</f>
        <v>9</v>
      </c>
      <c r="H375" s="175"/>
      <c r="I375" s="177" t="s">
        <v>829</v>
      </c>
      <c r="J375" s="174">
        <f>COUNTIFS(C327:C365,"E SHRUB")</f>
        <v>3</v>
      </c>
      <c r="K375" s="176"/>
      <c r="L375" s="102"/>
      <c r="M375" s="103"/>
      <c r="N375" s="100"/>
    </row>
    <row r="376" spans="1:14" s="111" customFormat="1" ht="17.45" customHeight="1">
      <c r="A376" s="222"/>
      <c r="B376" s="223"/>
      <c r="C376" s="172" t="s">
        <v>801</v>
      </c>
      <c r="D376" s="174">
        <f>COUNTIFS(C15:C145,"N HERB")</f>
        <v>1</v>
      </c>
      <c r="E376" s="172"/>
      <c r="F376" s="172" t="s">
        <v>801</v>
      </c>
      <c r="G376" s="174">
        <f>COUNTIFS(C159:C323,"N HERB")</f>
        <v>7</v>
      </c>
      <c r="H376" s="175"/>
      <c r="I376" s="172" t="s">
        <v>801</v>
      </c>
      <c r="J376" s="174">
        <f>COUNTIFS(C327:C365,"N HERB")</f>
        <v>3</v>
      </c>
      <c r="K376" s="176"/>
      <c r="L376" s="102"/>
      <c r="M376" s="103"/>
      <c r="N376" s="100"/>
    </row>
    <row r="377" spans="1:14" s="111" customFormat="1" ht="17.45" customHeight="1">
      <c r="A377" s="172"/>
      <c r="B377" s="172"/>
      <c r="C377" s="177" t="s">
        <v>781</v>
      </c>
      <c r="D377" s="174">
        <f>COUNTIFS(C15:C145,"E HERB")</f>
        <v>31</v>
      </c>
      <c r="E377" s="172"/>
      <c r="F377" s="177" t="s">
        <v>781</v>
      </c>
      <c r="G377" s="174">
        <f>COUNTIFS(C159:C323,"E HERB")</f>
        <v>14</v>
      </c>
      <c r="H377" s="175"/>
      <c r="I377" s="177" t="s">
        <v>781</v>
      </c>
      <c r="J377" s="174">
        <f>COUNTIFS(C327:C365,"E HERB")</f>
        <v>7</v>
      </c>
      <c r="K377" s="176"/>
      <c r="L377" s="102"/>
      <c r="M377" s="103"/>
      <c r="N377" s="100"/>
    </row>
    <row r="378" spans="1:14" s="111" customFormat="1" ht="17.45" customHeight="1">
      <c r="A378" s="172"/>
      <c r="B378" s="172"/>
      <c r="C378" s="172" t="s">
        <v>689</v>
      </c>
      <c r="D378" s="174">
        <f>COUNTIFS(C15:C145,"N GRASS")</f>
        <v>2</v>
      </c>
      <c r="E378" s="172"/>
      <c r="F378" s="172" t="s">
        <v>689</v>
      </c>
      <c r="G378" s="174">
        <f>COUNTIFS(C159:C323,"N GRASS")</f>
        <v>1</v>
      </c>
      <c r="H378" s="175"/>
      <c r="I378" s="172" t="s">
        <v>689</v>
      </c>
      <c r="J378" s="174">
        <f>COUNTIFS(C327:C365,"N GRASS")</f>
        <v>0</v>
      </c>
      <c r="K378" s="176"/>
      <c r="L378" s="102"/>
      <c r="M378" s="103"/>
      <c r="N378" s="100"/>
    </row>
    <row r="379" spans="1:14" s="111" customFormat="1" ht="17.45" customHeight="1">
      <c r="A379" s="172"/>
      <c r="B379" s="172"/>
      <c r="C379" s="177" t="s">
        <v>837</v>
      </c>
      <c r="D379" s="174">
        <f>COUNTIFS(C15:C145,"E GRASS")</f>
        <v>3</v>
      </c>
      <c r="E379" s="172"/>
      <c r="F379" s="177" t="s">
        <v>837</v>
      </c>
      <c r="G379" s="174">
        <f>COUNTIFS(C159:C323,"E GRASS")</f>
        <v>3</v>
      </c>
      <c r="H379" s="175"/>
      <c r="I379" s="177" t="s">
        <v>837</v>
      </c>
      <c r="J379" s="174">
        <f>COUNTIFS(C327:C365,"E GRASS")</f>
        <v>2</v>
      </c>
      <c r="K379" s="176"/>
      <c r="L379" s="102"/>
      <c r="M379" s="103"/>
      <c r="N379" s="100"/>
    </row>
    <row r="380" spans="1:14" s="111" customFormat="1" ht="17.45" customHeight="1">
      <c r="A380" s="172"/>
      <c r="B380" s="172"/>
      <c r="C380" s="172" t="s">
        <v>694</v>
      </c>
      <c r="D380" s="174">
        <f>COUNTIFS(C15:C145,"N SEDGE")</f>
        <v>0</v>
      </c>
      <c r="E380" s="172"/>
      <c r="F380" s="172" t="s">
        <v>694</v>
      </c>
      <c r="G380" s="174">
        <f>COUNTIFS(C159:C323,"N SEDGE")</f>
        <v>1</v>
      </c>
      <c r="H380" s="175"/>
      <c r="I380" s="172" t="s">
        <v>694</v>
      </c>
      <c r="J380" s="174">
        <f>COUNTIFS(C327:C365,"N SEDGE")</f>
        <v>1</v>
      </c>
      <c r="K380" s="176"/>
      <c r="L380" s="102"/>
      <c r="M380" s="103"/>
      <c r="N380" s="100"/>
    </row>
    <row r="381" spans="1:14" s="111" customFormat="1" ht="17.45" customHeight="1">
      <c r="A381" s="172"/>
      <c r="B381" s="172"/>
      <c r="C381" s="172" t="s">
        <v>756</v>
      </c>
      <c r="D381" s="174">
        <f>COUNTIFS(C15:C145,"E SEDGE")</f>
        <v>1</v>
      </c>
      <c r="E381" s="172"/>
      <c r="F381" s="172" t="s">
        <v>756</v>
      </c>
      <c r="G381" s="174">
        <f>COUNTIFS(C159:C323,"E SEDGE")</f>
        <v>0</v>
      </c>
      <c r="H381" s="175"/>
      <c r="I381" s="172" t="s">
        <v>756</v>
      </c>
      <c r="J381" s="174">
        <f>COUNTIFS(C327:C365,"E SEDGE")</f>
        <v>0</v>
      </c>
      <c r="K381" s="176"/>
      <c r="L381" s="102"/>
      <c r="M381" s="103"/>
      <c r="N381" s="100"/>
    </row>
    <row r="382" spans="1:14" s="111" customFormat="1" ht="17.45" customHeight="1">
      <c r="A382" s="172"/>
      <c r="B382" s="172"/>
      <c r="C382" s="172" t="s">
        <v>705</v>
      </c>
      <c r="D382" s="174">
        <f>COUNTIFS(C15:C145,"N VINE")</f>
        <v>1</v>
      </c>
      <c r="E382" s="172"/>
      <c r="F382" s="172" t="s">
        <v>705</v>
      </c>
      <c r="G382" s="174">
        <f>COUNTIFS(C159:C323,"N VINE")</f>
        <v>1</v>
      </c>
      <c r="H382" s="175"/>
      <c r="I382" s="172" t="s">
        <v>705</v>
      </c>
      <c r="J382" s="174">
        <f>COUNTIFS(C327:C365,"N VINE")</f>
        <v>0</v>
      </c>
      <c r="K382" s="176"/>
      <c r="L382" s="102"/>
      <c r="M382" s="103"/>
      <c r="N382" s="100"/>
    </row>
    <row r="383" spans="1:14" s="111" customFormat="1" ht="17.45" customHeight="1">
      <c r="A383" s="172"/>
      <c r="B383" s="172"/>
      <c r="C383" s="172" t="s">
        <v>804</v>
      </c>
      <c r="D383" s="174">
        <f>COUNTIFS(C15:C145,"E VINE")</f>
        <v>11</v>
      </c>
      <c r="E383" s="178"/>
      <c r="F383" s="172" t="s">
        <v>804</v>
      </c>
      <c r="G383" s="174">
        <f>COUNTIFS(C159:C323,"E VINE")</f>
        <v>7</v>
      </c>
      <c r="H383" s="175"/>
      <c r="I383" s="172" t="s">
        <v>804</v>
      </c>
      <c r="J383" s="174">
        <f>COUNTIFS(C327:C365,"E VINE")</f>
        <v>3</v>
      </c>
      <c r="K383" s="176"/>
      <c r="L383" s="102"/>
      <c r="M383" s="103"/>
      <c r="N383" s="100"/>
    </row>
    <row r="384" spans="1:14" s="111" customFormat="1" ht="17.45" customHeight="1">
      <c r="A384" s="172"/>
      <c r="B384" s="172"/>
      <c r="C384" s="172" t="s">
        <v>775</v>
      </c>
      <c r="D384" s="174">
        <f>COUNTIFS(C15:C145,"N FERN")</f>
        <v>1</v>
      </c>
      <c r="E384" s="172"/>
      <c r="F384" s="172" t="s">
        <v>775</v>
      </c>
      <c r="G384" s="174">
        <f>COUNTIFS(C159:C323,"N FERN")</f>
        <v>1</v>
      </c>
      <c r="H384" s="175"/>
      <c r="I384" s="172" t="s">
        <v>775</v>
      </c>
      <c r="J384" s="174">
        <f>COUNTIFS(C327:C365,"N FERN")</f>
        <v>0</v>
      </c>
      <c r="K384" s="176"/>
      <c r="L384" s="102"/>
      <c r="M384" s="103"/>
      <c r="N384" s="100"/>
    </row>
    <row r="385" spans="1:14" s="111" customFormat="1" ht="17.45" customHeight="1">
      <c r="A385" s="172"/>
      <c r="B385" s="172"/>
      <c r="C385" s="172" t="s">
        <v>446</v>
      </c>
      <c r="D385" s="174">
        <f>COUNTIFS(C15:C145,"E FERN")</f>
        <v>1</v>
      </c>
      <c r="E385" s="172"/>
      <c r="F385" s="172" t="s">
        <v>446</v>
      </c>
      <c r="G385" s="174">
        <f>COUNTIFS(C159:C323,"E FERN")</f>
        <v>0</v>
      </c>
      <c r="H385" s="175"/>
      <c r="I385" s="172" t="s">
        <v>446</v>
      </c>
      <c r="J385" s="174">
        <f>COUNTIFS(C327:C365,"E FERN")</f>
        <v>0</v>
      </c>
      <c r="K385" s="176"/>
      <c r="L385" s="102"/>
      <c r="M385" s="103"/>
      <c r="N385" s="100"/>
    </row>
    <row r="386" spans="1:14" s="111" customFormat="1" ht="17.45" customHeight="1">
      <c r="A386" s="172"/>
      <c r="B386" s="172"/>
      <c r="C386" s="172" t="s">
        <v>30</v>
      </c>
      <c r="D386" s="174">
        <f>COUNTIFS(C15:C145,"MISTLETOE")</f>
        <v>0</v>
      </c>
      <c r="E386" s="172"/>
      <c r="F386" s="172" t="s">
        <v>30</v>
      </c>
      <c r="G386" s="174">
        <f>COUNTIFS(C159:C323,"MISTLETOE")</f>
        <v>0</v>
      </c>
      <c r="H386" s="175"/>
      <c r="I386" s="172" t="s">
        <v>30</v>
      </c>
      <c r="J386" s="174">
        <f>COUNTIFS(C327:C365,"MISTLETOE")</f>
        <v>0</v>
      </c>
      <c r="K386" s="176"/>
      <c r="L386" s="102"/>
      <c r="M386" s="103"/>
      <c r="N386" s="100"/>
    </row>
    <row r="387" spans="1:14" s="111" customFormat="1" ht="17.45" customHeight="1">
      <c r="A387" s="172"/>
      <c r="B387" s="172"/>
      <c r="C387" s="172"/>
      <c r="D387" s="179">
        <f>SUM(D372:D386)</f>
        <v>131</v>
      </c>
      <c r="E387" s="172"/>
      <c r="F387" s="172"/>
      <c r="G387" s="179">
        <f>SUM(G372:G386)</f>
        <v>165</v>
      </c>
      <c r="H387" s="175"/>
      <c r="I387" s="172"/>
      <c r="J387" s="179">
        <f>SUM(J372:J386)</f>
        <v>39</v>
      </c>
      <c r="K387" s="176"/>
      <c r="L387" s="102"/>
      <c r="M387" s="103"/>
      <c r="N387" s="100"/>
    </row>
    <row r="388" spans="1:14" s="111" customFormat="1" ht="17.45" customHeight="1">
      <c r="A388" s="100"/>
      <c r="B388" s="100"/>
      <c r="C388" s="100"/>
      <c r="D388" s="144"/>
      <c r="E388" s="100"/>
      <c r="F388" s="100"/>
      <c r="G388" s="100"/>
      <c r="H388" s="101"/>
      <c r="I388" s="100"/>
      <c r="J388" s="100"/>
      <c r="K388" s="102"/>
      <c r="L388" s="102"/>
      <c r="M388" s="103"/>
      <c r="N388" s="100"/>
    </row>
    <row r="389" spans="1:14" s="111" customFormat="1" ht="17.45" customHeight="1">
      <c r="A389" s="100"/>
      <c r="B389" s="100"/>
      <c r="C389" s="100"/>
      <c r="D389" s="144"/>
      <c r="E389" s="100"/>
      <c r="F389" s="100"/>
      <c r="G389" s="100"/>
      <c r="H389" s="101"/>
      <c r="I389" s="100"/>
      <c r="J389" s="100"/>
      <c r="K389" s="102"/>
      <c r="L389" s="102"/>
      <c r="M389" s="103"/>
      <c r="N389" s="100"/>
    </row>
    <row r="390" spans="1:14" s="111" customFormat="1" ht="17.45" customHeight="1">
      <c r="A390" s="100"/>
      <c r="B390" s="100"/>
      <c r="C390" s="100"/>
      <c r="D390" s="144"/>
      <c r="E390" s="100"/>
      <c r="F390" s="100"/>
      <c r="G390" s="100"/>
      <c r="H390" s="101"/>
      <c r="I390" s="100"/>
      <c r="J390" s="100"/>
      <c r="K390" s="102"/>
      <c r="L390" s="102"/>
      <c r="M390" s="103"/>
      <c r="N390" s="100"/>
    </row>
    <row r="391" spans="1:14" s="111" customFormat="1" ht="17.45" customHeight="1">
      <c r="A391" s="100"/>
      <c r="B391" s="100"/>
      <c r="C391" s="100"/>
      <c r="D391" s="144"/>
      <c r="E391" s="100"/>
      <c r="F391" s="100"/>
      <c r="G391" s="100"/>
      <c r="H391" s="101"/>
      <c r="I391" s="100"/>
      <c r="J391" s="100"/>
      <c r="K391" s="102"/>
      <c r="L391" s="102"/>
      <c r="M391" s="103"/>
      <c r="N391" s="100"/>
    </row>
    <row r="392" spans="1:14" s="111" customFormat="1" ht="17.45" customHeight="1">
      <c r="A392" s="100"/>
      <c r="B392" s="100"/>
      <c r="C392" s="105"/>
      <c r="D392" s="144"/>
      <c r="E392" s="100"/>
      <c r="F392" s="100"/>
      <c r="G392" s="100"/>
      <c r="H392" s="101"/>
      <c r="I392" s="100"/>
      <c r="J392" s="100"/>
      <c r="K392" s="102"/>
      <c r="L392" s="102"/>
      <c r="M392" s="103"/>
      <c r="N392" s="100"/>
    </row>
    <row r="393" spans="1:14" s="111" customFormat="1" ht="17.45" customHeight="1">
      <c r="A393" s="100"/>
      <c r="B393" s="100"/>
      <c r="C393" s="100"/>
      <c r="D393" s="144"/>
      <c r="E393" s="100"/>
      <c r="F393" s="100"/>
      <c r="G393" s="100"/>
      <c r="H393" s="101"/>
      <c r="I393" s="100"/>
      <c r="J393" s="100"/>
      <c r="K393" s="102"/>
      <c r="L393" s="102"/>
      <c r="M393" s="103"/>
      <c r="N393" s="100"/>
    </row>
    <row r="394" spans="1:14" s="111" customFormat="1" ht="17.45" customHeight="1">
      <c r="A394" s="100"/>
      <c r="B394" s="100"/>
      <c r="C394" s="100"/>
      <c r="D394" s="144"/>
      <c r="E394" s="100"/>
      <c r="F394" s="100"/>
      <c r="G394" s="100"/>
      <c r="H394" s="101"/>
      <c r="I394" s="100"/>
      <c r="J394" s="100"/>
      <c r="K394" s="102"/>
      <c r="L394" s="102"/>
      <c r="M394" s="103"/>
      <c r="N394" s="100"/>
    </row>
    <row r="395" spans="1:14" s="111" customFormat="1" ht="17.45" customHeight="1">
      <c r="A395" s="100"/>
      <c r="B395" s="100"/>
      <c r="C395" s="100"/>
      <c r="D395" s="144"/>
      <c r="E395" s="100"/>
      <c r="F395" s="100"/>
      <c r="G395" s="100"/>
      <c r="H395" s="101"/>
      <c r="I395" s="100"/>
      <c r="J395" s="100"/>
      <c r="K395" s="102"/>
      <c r="L395" s="102"/>
      <c r="M395" s="103"/>
      <c r="N395" s="100"/>
    </row>
    <row r="396" spans="1:14" s="111" customFormat="1" ht="17.45" customHeight="1">
      <c r="A396" s="100"/>
      <c r="B396" s="100"/>
      <c r="C396" s="100"/>
      <c r="D396" s="144"/>
      <c r="E396" s="100"/>
      <c r="F396" s="100"/>
      <c r="G396" s="100"/>
      <c r="H396" s="101"/>
      <c r="I396" s="100"/>
      <c r="J396" s="100"/>
      <c r="K396" s="102"/>
      <c r="L396" s="102"/>
      <c r="M396" s="103"/>
      <c r="N396" s="100"/>
    </row>
    <row r="397" spans="1:14" s="111" customFormat="1" ht="17.45" customHeight="1">
      <c r="A397" s="100"/>
      <c r="B397" s="100"/>
      <c r="C397" s="100"/>
      <c r="D397" s="144"/>
      <c r="E397" s="100"/>
      <c r="F397" s="100"/>
      <c r="G397" s="100"/>
      <c r="H397" s="101"/>
      <c r="I397" s="100"/>
      <c r="J397" s="100"/>
      <c r="K397" s="102"/>
      <c r="L397" s="102"/>
      <c r="M397" s="103"/>
      <c r="N397" s="100"/>
    </row>
    <row r="398" spans="1:14" s="111" customFormat="1" ht="17.45" customHeight="1">
      <c r="A398" s="100"/>
      <c r="B398" s="100"/>
      <c r="C398" s="100"/>
      <c r="D398" s="144"/>
      <c r="E398" s="100"/>
      <c r="F398" s="100"/>
      <c r="G398" s="100"/>
      <c r="H398" s="101"/>
      <c r="I398" s="100"/>
      <c r="J398" s="100"/>
      <c r="K398" s="102"/>
      <c r="L398" s="102"/>
      <c r="M398" s="103"/>
      <c r="N398" s="100"/>
    </row>
    <row r="399" spans="1:14" s="111" customFormat="1" ht="17.45" customHeight="1">
      <c r="A399" s="100"/>
      <c r="B399" s="100"/>
      <c r="C399" s="100"/>
      <c r="D399" s="144"/>
      <c r="E399" s="100"/>
      <c r="F399" s="100"/>
      <c r="G399" s="100"/>
      <c r="H399" s="101"/>
      <c r="I399" s="100"/>
      <c r="J399" s="100"/>
      <c r="K399" s="102"/>
      <c r="L399" s="102"/>
      <c r="M399" s="103"/>
      <c r="N399" s="100"/>
    </row>
    <row r="400" spans="1:14" s="111" customFormat="1" ht="17.45" customHeight="1">
      <c r="A400" s="100"/>
      <c r="B400" s="100"/>
      <c r="C400" s="100"/>
      <c r="D400" s="144"/>
      <c r="E400" s="100"/>
      <c r="F400" s="100"/>
      <c r="G400" s="100"/>
      <c r="H400" s="101"/>
      <c r="I400" s="100"/>
      <c r="J400" s="100"/>
      <c r="K400" s="102"/>
      <c r="L400" s="102"/>
      <c r="M400" s="103"/>
      <c r="N400" s="100"/>
    </row>
    <row r="401" spans="1:14" s="111" customFormat="1" ht="17.45" customHeight="1">
      <c r="A401" s="100"/>
      <c r="B401" s="100"/>
      <c r="C401" s="100"/>
      <c r="D401" s="144"/>
      <c r="E401" s="100"/>
      <c r="F401" s="100"/>
      <c r="G401" s="100"/>
      <c r="H401" s="101"/>
      <c r="I401" s="100"/>
      <c r="J401" s="100"/>
      <c r="K401" s="102"/>
      <c r="L401" s="102"/>
      <c r="M401" s="103"/>
      <c r="N401" s="100"/>
    </row>
    <row r="402" spans="1:14" s="111" customFormat="1" ht="17.45" customHeight="1">
      <c r="A402" s="100"/>
      <c r="B402" s="100"/>
      <c r="C402" s="100"/>
      <c r="D402" s="144"/>
      <c r="E402" s="100"/>
      <c r="F402" s="100"/>
      <c r="G402" s="100"/>
      <c r="H402" s="101"/>
      <c r="I402" s="100"/>
      <c r="J402" s="100"/>
      <c r="K402" s="102"/>
      <c r="L402" s="102"/>
      <c r="M402" s="103"/>
      <c r="N402" s="100"/>
    </row>
    <row r="403" spans="1:14" s="111" customFormat="1" ht="17.45" customHeight="1">
      <c r="A403" s="100"/>
      <c r="B403" s="100"/>
      <c r="C403" s="100"/>
      <c r="D403" s="144"/>
      <c r="E403" s="100"/>
      <c r="F403" s="100"/>
      <c r="G403" s="100"/>
      <c r="H403" s="101"/>
      <c r="I403" s="100"/>
      <c r="J403" s="100"/>
      <c r="K403" s="102"/>
      <c r="L403" s="102"/>
      <c r="M403" s="103"/>
      <c r="N403" s="100"/>
    </row>
    <row r="404" spans="1:14" s="111" customFormat="1" ht="17.45" customHeight="1">
      <c r="A404" s="100"/>
      <c r="B404" s="100"/>
      <c r="C404" s="105"/>
      <c r="D404" s="144"/>
      <c r="E404" s="100"/>
      <c r="F404" s="100"/>
      <c r="G404" s="100"/>
      <c r="H404" s="101"/>
      <c r="I404" s="100"/>
      <c r="J404" s="100"/>
      <c r="K404" s="102"/>
      <c r="L404" s="102"/>
      <c r="M404" s="103"/>
      <c r="N404" s="100"/>
    </row>
    <row r="405" spans="1:14" s="111" customFormat="1" ht="18.75" customHeight="1">
      <c r="A405" s="100"/>
      <c r="B405" s="100"/>
      <c r="C405" s="100"/>
      <c r="D405" s="144"/>
      <c r="E405" s="100"/>
      <c r="F405" s="100"/>
      <c r="G405" s="100"/>
      <c r="H405" s="101"/>
      <c r="I405" s="100"/>
      <c r="J405" s="100"/>
      <c r="K405" s="102"/>
      <c r="L405" s="102"/>
      <c r="M405" s="103"/>
      <c r="N405" s="100"/>
    </row>
    <row r="406" spans="1:14" s="111" customFormat="1" ht="17.45" customHeight="1">
      <c r="A406" s="100"/>
      <c r="B406" s="100"/>
      <c r="C406" s="100"/>
      <c r="D406" s="144"/>
      <c r="E406" s="100"/>
      <c r="F406" s="100"/>
      <c r="G406" s="100"/>
      <c r="H406" s="101"/>
      <c r="I406" s="100"/>
      <c r="J406" s="100"/>
      <c r="K406" s="102"/>
      <c r="L406" s="102"/>
      <c r="M406" s="103"/>
      <c r="N406" s="100"/>
    </row>
    <row r="407" spans="1:14" s="111" customFormat="1" ht="17.45" customHeight="1">
      <c r="A407" s="100"/>
      <c r="B407" s="100"/>
      <c r="C407" s="105"/>
      <c r="D407" s="144"/>
      <c r="E407" s="100"/>
      <c r="F407" s="100"/>
      <c r="G407" s="100"/>
      <c r="H407" s="101"/>
      <c r="I407" s="100"/>
      <c r="J407" s="100"/>
      <c r="K407" s="102"/>
      <c r="L407" s="102"/>
      <c r="M407" s="103"/>
      <c r="N407" s="100"/>
    </row>
    <row r="408" spans="1:14" s="111" customFormat="1" ht="17.45" customHeight="1">
      <c r="A408" s="100"/>
      <c r="B408" s="100"/>
      <c r="C408" s="100"/>
      <c r="D408" s="144"/>
      <c r="E408" s="100"/>
      <c r="F408" s="100"/>
      <c r="G408" s="100"/>
      <c r="H408" s="101"/>
      <c r="I408" s="100"/>
      <c r="J408" s="100"/>
      <c r="K408" s="102"/>
      <c r="L408" s="102"/>
      <c r="M408" s="103"/>
      <c r="N408" s="100"/>
    </row>
    <row r="409" spans="1:14" s="111" customFormat="1" ht="17.45" customHeight="1">
      <c r="A409" s="100"/>
      <c r="B409" s="100"/>
      <c r="C409" s="100"/>
      <c r="D409" s="144"/>
      <c r="E409" s="100"/>
      <c r="F409" s="100"/>
      <c r="G409" s="100"/>
      <c r="H409" s="101"/>
      <c r="I409" s="100"/>
      <c r="J409" s="100"/>
      <c r="K409" s="102"/>
      <c r="L409" s="102"/>
      <c r="M409" s="103"/>
      <c r="N409" s="100"/>
    </row>
    <row r="410" spans="1:14" s="111" customFormat="1" ht="17.45" customHeight="1">
      <c r="A410" s="100"/>
      <c r="B410" s="100"/>
      <c r="C410" s="100"/>
      <c r="D410" s="144"/>
      <c r="E410" s="100"/>
      <c r="F410" s="100"/>
      <c r="G410" s="100"/>
      <c r="H410" s="101"/>
      <c r="I410" s="100"/>
      <c r="J410" s="100"/>
      <c r="K410" s="102"/>
      <c r="L410" s="102"/>
      <c r="M410" s="103"/>
      <c r="N410" s="100"/>
    </row>
    <row r="411" spans="1:14" s="111" customFormat="1" ht="17.45" customHeight="1">
      <c r="A411" s="100"/>
      <c r="B411" s="100"/>
      <c r="C411" s="100"/>
      <c r="D411" s="144"/>
      <c r="E411" s="100"/>
      <c r="F411" s="100"/>
      <c r="G411" s="100"/>
      <c r="H411" s="101"/>
      <c r="I411" s="100"/>
      <c r="J411" s="100"/>
      <c r="K411" s="102"/>
      <c r="L411" s="102"/>
      <c r="M411" s="103"/>
      <c r="N411" s="100"/>
    </row>
    <row r="412" spans="1:14" s="111" customFormat="1" ht="17.45" customHeight="1">
      <c r="A412" s="100"/>
      <c r="B412" s="100"/>
      <c r="C412" s="100"/>
      <c r="D412" s="144"/>
      <c r="E412" s="100"/>
      <c r="F412" s="100"/>
      <c r="G412" s="100"/>
      <c r="H412" s="101"/>
      <c r="I412" s="100"/>
      <c r="J412" s="100"/>
      <c r="K412" s="102"/>
      <c r="L412" s="102"/>
      <c r="M412" s="103"/>
      <c r="N412" s="100"/>
    </row>
    <row r="413" spans="1:14" s="111" customFormat="1" ht="17.45" customHeight="1">
      <c r="A413" s="100"/>
      <c r="B413" s="100"/>
      <c r="C413" s="100"/>
      <c r="D413" s="144"/>
      <c r="E413" s="100"/>
      <c r="F413" s="100"/>
      <c r="G413" s="100"/>
      <c r="H413" s="101"/>
      <c r="I413" s="100"/>
      <c r="J413" s="100"/>
      <c r="K413" s="102"/>
      <c r="L413" s="102"/>
      <c r="M413" s="103"/>
      <c r="N413" s="100"/>
    </row>
    <row r="414" spans="1:14" s="111" customFormat="1" ht="17.45" customHeight="1">
      <c r="A414" s="100"/>
      <c r="B414" s="100"/>
      <c r="C414" s="100"/>
      <c r="D414" s="144"/>
      <c r="E414" s="100"/>
      <c r="F414" s="100"/>
      <c r="G414" s="100"/>
      <c r="H414" s="101"/>
      <c r="I414" s="100"/>
      <c r="J414" s="100"/>
      <c r="K414" s="102"/>
      <c r="L414" s="102"/>
      <c r="M414" s="103"/>
      <c r="N414" s="100"/>
    </row>
    <row r="415" spans="1:14" s="111" customFormat="1" ht="17.45" customHeight="1">
      <c r="A415" s="100"/>
      <c r="B415" s="100"/>
      <c r="C415" s="100"/>
      <c r="D415" s="144"/>
      <c r="E415" s="100"/>
      <c r="F415" s="100"/>
      <c r="G415" s="100"/>
      <c r="H415" s="101"/>
      <c r="I415" s="100"/>
      <c r="J415" s="100"/>
      <c r="K415" s="102"/>
      <c r="L415" s="102"/>
      <c r="M415" s="103"/>
      <c r="N415" s="100"/>
    </row>
    <row r="416" spans="1:14" s="111" customFormat="1" ht="17.45" customHeight="1">
      <c r="A416" s="100"/>
      <c r="B416" s="100"/>
      <c r="C416" s="100"/>
      <c r="D416" s="144"/>
      <c r="E416" s="100"/>
      <c r="F416" s="100"/>
      <c r="G416" s="100"/>
      <c r="H416" s="101"/>
      <c r="I416" s="100"/>
      <c r="J416" s="100"/>
      <c r="K416" s="102"/>
      <c r="L416" s="102"/>
      <c r="M416" s="103"/>
      <c r="N416" s="100"/>
    </row>
    <row r="417" spans="1:14" s="111" customFormat="1" ht="17.45" customHeight="1">
      <c r="A417" s="100"/>
      <c r="B417" s="100"/>
      <c r="C417" s="100"/>
      <c r="D417" s="144"/>
      <c r="E417" s="100"/>
      <c r="F417" s="100"/>
      <c r="G417" s="100"/>
      <c r="H417" s="101"/>
      <c r="I417" s="100"/>
      <c r="J417" s="100"/>
      <c r="K417" s="102"/>
      <c r="L417" s="102"/>
      <c r="M417" s="103"/>
      <c r="N417" s="100"/>
    </row>
    <row r="418" spans="1:14" s="111" customFormat="1" ht="17.25" customHeight="1">
      <c r="A418" s="100"/>
      <c r="B418" s="100"/>
      <c r="C418" s="100"/>
      <c r="D418" s="144"/>
      <c r="E418" s="100"/>
      <c r="F418" s="100"/>
      <c r="G418" s="100"/>
      <c r="H418" s="101"/>
      <c r="I418" s="100"/>
      <c r="J418" s="100"/>
      <c r="K418" s="102"/>
      <c r="L418" s="102"/>
      <c r="M418" s="103"/>
      <c r="N418" s="100"/>
    </row>
    <row r="419" spans="1:14">
      <c r="C419" s="85"/>
    </row>
    <row r="420" spans="1:14">
      <c r="C420" s="85"/>
    </row>
    <row r="421" spans="1:14">
      <c r="C421" s="85"/>
    </row>
    <row r="422" spans="1:14">
      <c r="C422" s="85"/>
    </row>
    <row r="423" spans="1:14">
      <c r="C423" s="85"/>
    </row>
    <row r="424" spans="1:14">
      <c r="C424" s="85"/>
    </row>
    <row r="425" spans="1:14">
      <c r="B425" s="119"/>
      <c r="C425" s="120"/>
      <c r="D425" s="152"/>
    </row>
    <row r="432" spans="1:14">
      <c r="C432" s="85"/>
      <c r="M432" s="85"/>
      <c r="N432" s="85"/>
    </row>
    <row r="433" spans="3:14">
      <c r="C433" s="85"/>
      <c r="M433" s="85"/>
      <c r="N433" s="85"/>
    </row>
    <row r="434" spans="3:14">
      <c r="C434" s="85"/>
      <c r="M434" s="85"/>
      <c r="N434" s="85"/>
    </row>
    <row r="435" spans="3:14">
      <c r="C435" s="85"/>
      <c r="M435" s="85"/>
      <c r="N435" s="85"/>
    </row>
    <row r="436" spans="3:14">
      <c r="C436" s="85"/>
      <c r="M436" s="85"/>
      <c r="N436" s="85"/>
    </row>
    <row r="437" spans="3:14">
      <c r="C437" s="85"/>
      <c r="M437" s="85"/>
      <c r="N437" s="85"/>
    </row>
    <row r="438" spans="3:14">
      <c r="C438" s="85"/>
      <c r="M438" s="85"/>
      <c r="N438" s="85"/>
    </row>
    <row r="439" spans="3:14">
      <c r="C439" s="85"/>
      <c r="M439" s="85"/>
      <c r="N439" s="85"/>
    </row>
    <row r="440" spans="3:14">
      <c r="C440" s="85"/>
      <c r="M440" s="85"/>
      <c r="N440" s="85"/>
    </row>
    <row r="441" spans="3:14">
      <c r="C441" s="85"/>
      <c r="M441" s="85"/>
      <c r="N441" s="85"/>
    </row>
    <row r="442" spans="3:14">
      <c r="C442" s="85"/>
      <c r="M442" s="85"/>
      <c r="N442" s="85"/>
    </row>
    <row r="443" spans="3:14">
      <c r="C443" s="85"/>
      <c r="M443" s="85"/>
      <c r="N443" s="85"/>
    </row>
    <row r="444" spans="3:14">
      <c r="C444" s="85"/>
      <c r="M444" s="85"/>
      <c r="N444" s="85"/>
    </row>
    <row r="445" spans="3:14">
      <c r="C445" s="85"/>
      <c r="M445" s="85"/>
      <c r="N445" s="85"/>
    </row>
    <row r="446" spans="3:14">
      <c r="C446" s="85"/>
      <c r="M446" s="85"/>
      <c r="N446" s="85"/>
    </row>
    <row r="447" spans="3:14">
      <c r="C447" s="85"/>
      <c r="M447" s="85"/>
      <c r="N447" s="85"/>
    </row>
    <row r="448" spans="3:14">
      <c r="C448" s="85"/>
      <c r="M448" s="85"/>
      <c r="N448" s="85"/>
    </row>
    <row r="449" spans="3:14">
      <c r="C449" s="85"/>
      <c r="M449" s="85"/>
      <c r="N449" s="85"/>
    </row>
    <row r="450" spans="3:14">
      <c r="C450" s="85"/>
      <c r="M450" s="85"/>
      <c r="N450" s="85"/>
    </row>
    <row r="451" spans="3:14">
      <c r="C451" s="85"/>
      <c r="M451" s="85"/>
      <c r="N451" s="85"/>
    </row>
    <row r="452" spans="3:14">
      <c r="C452" s="85"/>
      <c r="M452" s="85"/>
      <c r="N452" s="85"/>
    </row>
    <row r="453" spans="3:14">
      <c r="C453" s="85"/>
      <c r="M453" s="85"/>
      <c r="N453" s="85"/>
    </row>
    <row r="454" spans="3:14">
      <c r="C454" s="85"/>
      <c r="M454" s="85"/>
      <c r="N454" s="85"/>
    </row>
    <row r="455" spans="3:14">
      <c r="C455" s="85"/>
      <c r="M455" s="85"/>
      <c r="N455" s="85"/>
    </row>
    <row r="456" spans="3:14">
      <c r="C456" s="85"/>
      <c r="M456" s="85"/>
      <c r="N456" s="85"/>
    </row>
    <row r="457" spans="3:14">
      <c r="C457" s="85"/>
      <c r="M457" s="85"/>
      <c r="N457" s="85"/>
    </row>
    <row r="458" spans="3:14">
      <c r="C458" s="85"/>
      <c r="M458" s="85"/>
      <c r="N458" s="85"/>
    </row>
    <row r="459" spans="3:14">
      <c r="C459" s="85"/>
      <c r="M459" s="85"/>
      <c r="N459" s="85"/>
    </row>
    <row r="460" spans="3:14">
      <c r="C460" s="85"/>
      <c r="M460" s="85"/>
      <c r="N460" s="85"/>
    </row>
    <row r="461" spans="3:14">
      <c r="C461" s="85"/>
      <c r="M461" s="85"/>
      <c r="N461" s="85"/>
    </row>
    <row r="462" spans="3:14">
      <c r="C462" s="85"/>
      <c r="M462" s="85"/>
      <c r="N462" s="85"/>
    </row>
    <row r="463" spans="3:14">
      <c r="C463" s="85"/>
      <c r="M463" s="85"/>
      <c r="N463" s="85"/>
    </row>
    <row r="464" spans="3:14">
      <c r="C464" s="85"/>
      <c r="M464" s="85"/>
      <c r="N464" s="85"/>
    </row>
    <row r="465" spans="2:14">
      <c r="C465" s="85"/>
      <c r="M465" s="85"/>
      <c r="N465" s="85"/>
    </row>
    <row r="466" spans="2:14">
      <c r="C466" s="85"/>
      <c r="M466" s="85"/>
      <c r="N466" s="85"/>
    </row>
    <row r="467" spans="2:14">
      <c r="C467" s="85"/>
      <c r="M467" s="85"/>
      <c r="N467" s="85"/>
    </row>
    <row r="468" spans="2:14">
      <c r="C468" s="85"/>
      <c r="M468" s="85"/>
      <c r="N468" s="85"/>
    </row>
    <row r="469" spans="2:14">
      <c r="C469" s="85"/>
      <c r="M469" s="85"/>
      <c r="N469" s="85"/>
    </row>
    <row r="470" spans="2:14">
      <c r="C470" s="85"/>
      <c r="M470" s="85"/>
      <c r="N470" s="85"/>
    </row>
    <row r="471" spans="2:14">
      <c r="C471" s="85"/>
      <c r="M471" s="85"/>
      <c r="N471" s="85"/>
    </row>
    <row r="472" spans="2:14">
      <c r="C472" s="85"/>
      <c r="M472" s="85"/>
      <c r="N472" s="85"/>
    </row>
    <row r="473" spans="2:14">
      <c r="C473" s="85"/>
      <c r="M473" s="85"/>
      <c r="N473" s="85"/>
    </row>
    <row r="474" spans="2:14">
      <c r="C474" s="85"/>
      <c r="M474" s="85"/>
      <c r="N474" s="85"/>
    </row>
    <row r="475" spans="2:14">
      <c r="C475" s="85"/>
      <c r="M475" s="85"/>
      <c r="N475" s="85"/>
    </row>
    <row r="476" spans="2:14">
      <c r="C476" s="85"/>
      <c r="M476" s="85"/>
      <c r="N476" s="85"/>
    </row>
    <row r="477" spans="2:14">
      <c r="C477" s="85"/>
      <c r="M477" s="85"/>
      <c r="N477" s="85"/>
    </row>
    <row r="478" spans="2:14">
      <c r="C478" s="85"/>
      <c r="M478" s="85"/>
      <c r="N478" s="85"/>
    </row>
    <row r="479" spans="2:14">
      <c r="B479" s="85" t="s">
        <v>293</v>
      </c>
      <c r="C479" s="85"/>
      <c r="M479" s="85"/>
      <c r="N479" s="85"/>
    </row>
  </sheetData>
  <sortState ref="A2:O367">
    <sortCondition ref="F2:F367"/>
    <sortCondition ref="A2:A367"/>
  </sortState>
  <mergeCells count="1">
    <mergeCell ref="A373:B376"/>
  </mergeCells>
  <phoneticPr fontId="17" type="noConversion"/>
  <printOptions headings="1"/>
  <pageMargins left="0.25" right="0.25" top="0.75" bottom="0.75" header="0.51180555555555496" footer="0.51180555555555496"/>
  <pageSetup paperSize="9" firstPageNumber="0" orientation="portrait" horizontalDpi="4294967293" verticalDpi="4294967293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85" zoomScaleNormal="85" zoomScalePageLayoutView="85" workbookViewId="0">
      <selection activeCell="A38" sqref="A38"/>
    </sheetView>
  </sheetViews>
  <sheetFormatPr defaultColWidth="8.875" defaultRowHeight="14.25"/>
  <cols>
    <col min="1" max="13" width="8.875" style="3"/>
    <col min="14" max="14" width="8.875" style="48"/>
    <col min="15" max="1025" width="8.875" style="3"/>
  </cols>
  <sheetData>
    <row r="1" spans="1:1024" ht="15">
      <c r="A1"/>
      <c r="B1"/>
      <c r="C1"/>
      <c r="D1"/>
      <c r="E1" s="214"/>
      <c r="F1" s="214"/>
      <c r="G1" s="214"/>
      <c r="H1" s="49"/>
      <c r="I1" s="50"/>
      <c r="J1" s="51"/>
      <c r="K1" s="52"/>
      <c r="L1" s="52"/>
      <c r="M1" s="52"/>
      <c r="N1" s="3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7" customFormat="1" ht="30" customHeight="1">
      <c r="A2" s="53" t="s">
        <v>925</v>
      </c>
      <c r="B2" s="54" t="s">
        <v>294</v>
      </c>
      <c r="C2" s="54"/>
      <c r="D2" s="55"/>
      <c r="E2" s="215" t="s">
        <v>295</v>
      </c>
      <c r="F2" s="215"/>
      <c r="G2" s="215"/>
      <c r="H2" s="56"/>
      <c r="I2" s="57"/>
      <c r="J2" s="57"/>
      <c r="K2" s="56"/>
      <c r="L2" s="57"/>
      <c r="M2" s="57"/>
      <c r="N2" s="58"/>
      <c r="O2" s="59"/>
      <c r="P2" s="59"/>
      <c r="Q2" s="59"/>
      <c r="R2" s="59"/>
      <c r="S2" s="60"/>
    </row>
    <row r="3" spans="1:1024" ht="42.75" customHeight="1">
      <c r="A3" s="61" t="s">
        <v>296</v>
      </c>
      <c r="B3" s="62"/>
      <c r="C3" s="63" t="s">
        <v>297</v>
      </c>
      <c r="D3"/>
      <c r="E3" s="216" t="s">
        <v>298</v>
      </c>
      <c r="F3" s="216"/>
      <c r="G3" s="216"/>
      <c r="H3" s="217" t="s">
        <v>299</v>
      </c>
      <c r="I3" s="217"/>
      <c r="J3" s="217"/>
      <c r="K3" s="217" t="s">
        <v>300</v>
      </c>
      <c r="L3" s="217"/>
      <c r="M3" s="217"/>
      <c r="N3" s="27" t="s">
        <v>301</v>
      </c>
      <c r="O3" s="27" t="s">
        <v>302</v>
      </c>
      <c r="P3" s="64"/>
      <c r="Q3" s="64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>
      <c r="A4" s="33"/>
      <c r="B4" s="27"/>
      <c r="C4" s="65"/>
      <c r="D4" s="66" t="s">
        <v>900</v>
      </c>
      <c r="E4" s="27" t="s">
        <v>303</v>
      </c>
      <c r="F4" s="67" t="s">
        <v>304</v>
      </c>
      <c r="G4" s="67" t="s">
        <v>305</v>
      </c>
      <c r="H4" s="67" t="s">
        <v>303</v>
      </c>
      <c r="I4" s="67" t="s">
        <v>304</v>
      </c>
      <c r="J4" s="67" t="s">
        <v>305</v>
      </c>
      <c r="K4" s="67" t="s">
        <v>306</v>
      </c>
      <c r="L4" s="67" t="s">
        <v>304</v>
      </c>
      <c r="M4" s="67" t="s">
        <v>305</v>
      </c>
      <c r="N4" s="27"/>
      <c r="O4" s="27"/>
      <c r="P4" s="64"/>
      <c r="Q4" s="6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71" customFormat="1" ht="15.75">
      <c r="A5" s="68" t="s">
        <v>895</v>
      </c>
      <c r="B5" s="68" t="s">
        <v>896</v>
      </c>
      <c r="C5" s="68"/>
      <c r="D5" s="68"/>
      <c r="E5" s="69"/>
      <c r="F5" s="69"/>
      <c r="G5" s="69"/>
      <c r="H5" s="69"/>
      <c r="I5" s="69"/>
      <c r="J5" s="69"/>
      <c r="K5" s="69"/>
      <c r="L5" s="69"/>
      <c r="M5" s="69"/>
      <c r="N5" s="68"/>
      <c r="O5" s="68"/>
      <c r="P5" s="70"/>
      <c r="Q5" s="70"/>
    </row>
    <row r="6" spans="1:1024" ht="15.75">
      <c r="A6" s="72" t="s">
        <v>307</v>
      </c>
      <c r="B6" s="33" t="s">
        <v>308</v>
      </c>
      <c r="C6" s="73">
        <v>1</v>
      </c>
      <c r="D6" s="33"/>
      <c r="E6" s="73"/>
      <c r="F6" s="73"/>
      <c r="G6" s="73"/>
      <c r="H6" s="73">
        <v>1</v>
      </c>
      <c r="I6" s="73"/>
      <c r="J6" s="73"/>
      <c r="K6" s="73"/>
      <c r="L6" s="73"/>
      <c r="M6" s="73"/>
      <c r="N6" s="33"/>
      <c r="O6" s="27"/>
      <c r="P6" s="64"/>
      <c r="Q6" s="6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8" customHeight="1">
      <c r="A7" s="72" t="s">
        <v>309</v>
      </c>
      <c r="B7" s="33" t="s">
        <v>310</v>
      </c>
      <c r="C7" s="73">
        <v>2</v>
      </c>
      <c r="D7" s="33"/>
      <c r="E7" s="73"/>
      <c r="F7" s="73"/>
      <c r="G7" s="73">
        <v>1</v>
      </c>
      <c r="H7" s="73"/>
      <c r="I7" s="73"/>
      <c r="J7" s="73">
        <v>1</v>
      </c>
      <c r="K7" s="73"/>
      <c r="L7" s="73"/>
      <c r="M7" s="73"/>
      <c r="N7" s="73"/>
      <c r="O7" s="33"/>
      <c r="P7" s="64"/>
      <c r="Q7" s="6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8" customHeight="1">
      <c r="A8" s="72" t="s">
        <v>311</v>
      </c>
      <c r="B8" s="33" t="s">
        <v>312</v>
      </c>
      <c r="C8" s="73">
        <v>3</v>
      </c>
      <c r="D8" s="33"/>
      <c r="E8" s="73"/>
      <c r="F8" s="73"/>
      <c r="G8" s="73">
        <v>2</v>
      </c>
      <c r="H8" s="73"/>
      <c r="I8" s="73"/>
      <c r="J8" s="73"/>
      <c r="K8" s="73"/>
      <c r="L8" s="73"/>
      <c r="M8" s="73"/>
      <c r="N8" s="73"/>
      <c r="O8" s="65"/>
      <c r="P8" s="64"/>
      <c r="Q8" s="6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" customHeight="1">
      <c r="A9" s="72" t="s">
        <v>313</v>
      </c>
      <c r="B9" s="33" t="s">
        <v>314</v>
      </c>
      <c r="C9" s="73">
        <v>4</v>
      </c>
      <c r="D9" s="33"/>
      <c r="E9" s="73"/>
      <c r="F9" s="73"/>
      <c r="G9" s="73"/>
      <c r="H9" s="73">
        <v>1</v>
      </c>
      <c r="I9" s="73"/>
      <c r="J9" s="73"/>
      <c r="K9" s="73"/>
      <c r="L9" s="73"/>
      <c r="M9" s="73"/>
      <c r="N9" s="73"/>
      <c r="O9" s="33"/>
      <c r="P9" s="64"/>
      <c r="Q9" s="6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" customHeight="1">
      <c r="A10" s="72" t="s">
        <v>315</v>
      </c>
      <c r="B10" s="33" t="s">
        <v>316</v>
      </c>
      <c r="C10" s="73">
        <v>5</v>
      </c>
      <c r="D10" s="33"/>
      <c r="E10" s="73">
        <v>2</v>
      </c>
      <c r="F10" s="73" t="s">
        <v>317</v>
      </c>
      <c r="G10" s="73">
        <v>2</v>
      </c>
      <c r="H10" s="73"/>
      <c r="I10" s="73" t="s">
        <v>317</v>
      </c>
      <c r="J10" s="73">
        <v>10</v>
      </c>
      <c r="K10" s="73"/>
      <c r="L10" s="73" t="s">
        <v>317</v>
      </c>
      <c r="M10" s="73">
        <v>1</v>
      </c>
      <c r="N10" s="73"/>
      <c r="O10" s="33"/>
      <c r="P10" s="64"/>
      <c r="Q10" s="6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" customHeight="1">
      <c r="A11" s="72" t="s">
        <v>318</v>
      </c>
      <c r="B11" s="33" t="s">
        <v>319</v>
      </c>
      <c r="C11" s="73">
        <v>6</v>
      </c>
      <c r="D11" s="33"/>
      <c r="E11" s="73"/>
      <c r="F11" s="73"/>
      <c r="G11" s="73">
        <v>2</v>
      </c>
      <c r="H11" s="73"/>
      <c r="I11" s="73"/>
      <c r="J11" s="73">
        <v>1</v>
      </c>
      <c r="K11" s="73"/>
      <c r="L11" s="73"/>
      <c r="M11" s="73"/>
      <c r="N11" s="73"/>
      <c r="O11" s="33"/>
      <c r="P11" s="64"/>
      <c r="Q11" s="6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8" customHeight="1">
      <c r="A12" s="72" t="s">
        <v>320</v>
      </c>
      <c r="B12" s="33" t="s">
        <v>321</v>
      </c>
      <c r="C12" s="73">
        <v>7</v>
      </c>
      <c r="D12" s="33"/>
      <c r="E12" s="73"/>
      <c r="F12" s="73"/>
      <c r="G12" s="73"/>
      <c r="H12" s="73">
        <v>2</v>
      </c>
      <c r="I12" s="73" t="s">
        <v>317</v>
      </c>
      <c r="J12" s="73"/>
      <c r="K12" s="73"/>
      <c r="L12" s="73"/>
      <c r="M12" s="73"/>
      <c r="N12" s="73"/>
      <c r="O12" s="33"/>
      <c r="P12" s="64"/>
      <c r="Q12" s="6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8" customHeight="1">
      <c r="A13" s="72" t="s">
        <v>322</v>
      </c>
      <c r="B13" s="33" t="s">
        <v>323</v>
      </c>
      <c r="C13" s="73">
        <v>8</v>
      </c>
      <c r="D13" s="33"/>
      <c r="E13" s="73">
        <v>13</v>
      </c>
      <c r="F13" s="73" t="s">
        <v>317</v>
      </c>
      <c r="G13" s="73"/>
      <c r="H13" s="73">
        <v>10</v>
      </c>
      <c r="I13" s="73"/>
      <c r="J13" s="73">
        <v>3</v>
      </c>
      <c r="K13" s="73">
        <v>9</v>
      </c>
      <c r="L13" s="73"/>
      <c r="M13" s="73"/>
      <c r="N13" s="73"/>
      <c r="O13" s="33"/>
      <c r="P13" s="64"/>
      <c r="Q13" s="6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" customHeight="1">
      <c r="A14" s="72" t="s">
        <v>324</v>
      </c>
      <c r="B14" s="33" t="s">
        <v>325</v>
      </c>
      <c r="C14" s="73">
        <v>9</v>
      </c>
      <c r="D14" s="33"/>
      <c r="E14" s="73"/>
      <c r="F14" s="73"/>
      <c r="G14" s="73"/>
      <c r="H14" s="73"/>
      <c r="I14" s="73" t="s">
        <v>317</v>
      </c>
      <c r="J14" s="73"/>
      <c r="K14" s="73"/>
      <c r="L14" s="73" t="s">
        <v>317</v>
      </c>
      <c r="M14" s="73"/>
      <c r="N14" s="73"/>
      <c r="O14" s="33"/>
      <c r="P14" s="64"/>
      <c r="Q14" s="6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72" t="s">
        <v>326</v>
      </c>
      <c r="B15" s="33" t="s">
        <v>327</v>
      </c>
      <c r="C15" s="73">
        <v>10</v>
      </c>
      <c r="D15" s="33"/>
      <c r="E15" s="73">
        <v>2</v>
      </c>
      <c r="F15" s="73"/>
      <c r="G15" s="73"/>
      <c r="H15" s="73"/>
      <c r="I15" s="73" t="s">
        <v>317</v>
      </c>
      <c r="J15" s="73"/>
      <c r="K15" s="73"/>
      <c r="L15" s="73"/>
      <c r="M15" s="73"/>
      <c r="N15" s="73"/>
      <c r="O15" s="33"/>
      <c r="P15" s="64"/>
      <c r="Q15" s="64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8" customHeight="1">
      <c r="A16" s="72" t="s">
        <v>328</v>
      </c>
      <c r="B16" s="33" t="s">
        <v>329</v>
      </c>
      <c r="C16" s="73">
        <v>11</v>
      </c>
      <c r="D16" s="33"/>
      <c r="E16" s="73"/>
      <c r="F16" s="73" t="s">
        <v>317</v>
      </c>
      <c r="G16" s="73"/>
      <c r="H16" s="73">
        <v>2</v>
      </c>
      <c r="I16" s="73" t="s">
        <v>317</v>
      </c>
      <c r="J16" s="73"/>
      <c r="K16" s="73"/>
      <c r="L16" s="73"/>
      <c r="M16" s="73"/>
      <c r="N16" s="73"/>
      <c r="O16" s="33"/>
      <c r="P16" s="64"/>
      <c r="Q16" s="64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8" customHeight="1">
      <c r="A17" s="72" t="s">
        <v>330</v>
      </c>
      <c r="B17" s="33" t="s">
        <v>331</v>
      </c>
      <c r="C17" s="73">
        <v>12</v>
      </c>
      <c r="D17" s="33"/>
      <c r="E17" s="73"/>
      <c r="F17" s="73" t="s">
        <v>317</v>
      </c>
      <c r="G17" s="73"/>
      <c r="H17" s="73"/>
      <c r="I17" s="73"/>
      <c r="J17" s="73"/>
      <c r="K17" s="73"/>
      <c r="L17" s="73" t="s">
        <v>317</v>
      </c>
      <c r="M17" s="73"/>
      <c r="N17" s="73"/>
      <c r="O17" s="33"/>
      <c r="P17" s="64"/>
      <c r="Q17" s="64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" customHeight="1">
      <c r="A18" s="72" t="s">
        <v>332</v>
      </c>
      <c r="B18" s="33" t="s">
        <v>333</v>
      </c>
      <c r="C18" s="73">
        <v>13</v>
      </c>
      <c r="D18" s="33"/>
      <c r="E18" s="73"/>
      <c r="F18" s="73"/>
      <c r="G18" s="73"/>
      <c r="H18" s="73"/>
      <c r="I18" s="73" t="s">
        <v>317</v>
      </c>
      <c r="J18" s="73"/>
      <c r="K18" s="73"/>
      <c r="L18" s="73" t="s">
        <v>317</v>
      </c>
      <c r="M18" s="73"/>
      <c r="N18" s="73"/>
      <c r="O18" s="33"/>
      <c r="P18" s="64"/>
      <c r="Q18" s="6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8" customHeight="1">
      <c r="A19" s="74" t="s">
        <v>334</v>
      </c>
      <c r="B19" s="33" t="s">
        <v>335</v>
      </c>
      <c r="C19" s="73">
        <v>14</v>
      </c>
      <c r="D19" s="33"/>
      <c r="E19" s="73"/>
      <c r="F19" s="73"/>
      <c r="G19" s="73"/>
      <c r="H19" s="73"/>
      <c r="I19" s="73" t="s">
        <v>317</v>
      </c>
      <c r="J19" s="73"/>
      <c r="K19" s="73"/>
      <c r="L19" s="73"/>
      <c r="M19" s="73"/>
      <c r="N19" s="73"/>
      <c r="O19" s="33"/>
      <c r="P19" s="64"/>
      <c r="Q19" s="6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79" customFormat="1" ht="18" customHeight="1">
      <c r="A20" s="75" t="s">
        <v>336</v>
      </c>
      <c r="B20" s="76" t="s">
        <v>337</v>
      </c>
      <c r="C20" s="77">
        <v>15</v>
      </c>
      <c r="D20" s="76"/>
      <c r="E20" s="77">
        <v>1</v>
      </c>
      <c r="F20" s="77" t="s">
        <v>317</v>
      </c>
      <c r="G20" s="77"/>
      <c r="H20" s="77">
        <v>3</v>
      </c>
      <c r="I20" s="77"/>
      <c r="J20" s="77">
        <v>4</v>
      </c>
      <c r="K20" s="77">
        <v>1</v>
      </c>
      <c r="L20" s="77" t="s">
        <v>317</v>
      </c>
      <c r="M20" s="77"/>
      <c r="N20" s="77"/>
      <c r="O20" s="76"/>
      <c r="P20" s="78"/>
      <c r="Q20" s="78"/>
    </row>
    <row r="21" spans="1:1024" ht="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">
      <c r="A22" s="33"/>
      <c r="B22" s="33" t="s">
        <v>338</v>
      </c>
      <c r="C22" s="33"/>
      <c r="D22" s="33"/>
      <c r="E22" s="73">
        <f>SUM(E6:E21)</f>
        <v>18</v>
      </c>
      <c r="F22" s="73">
        <v>5</v>
      </c>
      <c r="G22" s="73">
        <f>SUM(G5:G20)</f>
        <v>7</v>
      </c>
      <c r="H22" s="73">
        <f>SUM(H5:H20)</f>
        <v>19</v>
      </c>
      <c r="I22" s="73">
        <v>7</v>
      </c>
      <c r="J22" s="73">
        <f>SUM(J5:J20)</f>
        <v>19</v>
      </c>
      <c r="K22" s="73">
        <f>SUM(K5:K20)</f>
        <v>10</v>
      </c>
      <c r="L22" s="73">
        <v>5</v>
      </c>
      <c r="M22" s="73">
        <f>SUM(M5:M20)</f>
        <v>1</v>
      </c>
      <c r="N22" s="33"/>
      <c r="O22" s="3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">
      <c r="A23" s="33"/>
      <c r="B23" s="33" t="s">
        <v>339</v>
      </c>
      <c r="C23" s="33"/>
      <c r="D23" s="33"/>
      <c r="E23" s="73">
        <f>SUM(E22,G22,H22,J22,K22,M22)</f>
        <v>74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>
      <c r="A24" s="33"/>
      <c r="B24" s="33" t="s">
        <v>340</v>
      </c>
      <c r="C24" s="33"/>
      <c r="D24" s="33"/>
      <c r="E24" s="73">
        <v>15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>
      <c r="A25" s="33"/>
      <c r="B25" s="33" t="s">
        <v>341</v>
      </c>
      <c r="C25" s="33"/>
      <c r="D25" s="33"/>
      <c r="E25" s="73">
        <v>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">
      <c r="A26" s="33"/>
      <c r="B26" s="44" t="s">
        <v>342</v>
      </c>
      <c r="C26" s="44"/>
      <c r="D26" s="44"/>
      <c r="E26" s="81">
        <v>15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>
      <c r="A28" s="33" t="s">
        <v>343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31" customFormat="1" ht="15.75">
      <c r="A30" s="27" t="s">
        <v>344</v>
      </c>
      <c r="B30" s="33"/>
      <c r="C30" s="33"/>
      <c r="D30" s="33"/>
      <c r="E30" s="33"/>
      <c r="F30" s="5"/>
      <c r="G30" s="5"/>
      <c r="H30" s="5"/>
      <c r="I30" s="5"/>
      <c r="J30" s="5"/>
      <c r="K30" s="5"/>
      <c r="L30" s="5"/>
      <c r="M30" s="5"/>
      <c r="N30" s="33"/>
      <c r="O30" s="33"/>
    </row>
    <row r="31" spans="1:1024" ht="15">
      <c r="A31" s="33" t="s">
        <v>345</v>
      </c>
      <c r="B31" s="33" t="s">
        <v>346</v>
      </c>
      <c r="C31" s="33"/>
      <c r="D31" s="33" t="s">
        <v>782</v>
      </c>
      <c r="E31" s="5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024" ht="15">
      <c r="A32" s="33" t="s">
        <v>347</v>
      </c>
      <c r="B32" s="33" t="s">
        <v>348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ht="15">
      <c r="A33" s="33" t="s">
        <v>349</v>
      </c>
      <c r="B33" s="33" t="s">
        <v>350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ht="15">
      <c r="A35" s="33" t="s">
        <v>351</v>
      </c>
      <c r="B35" s="33" t="s">
        <v>352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ht="15">
      <c r="A36" s="65"/>
      <c r="B36" s="33" t="s">
        <v>353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>
      <c r="A37" s="65"/>
      <c r="B37" s="33" t="s">
        <v>354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ht="15">
      <c r="A38" s="65"/>
      <c r="B38" s="33" t="s">
        <v>355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>
      <c r="A39" s="65"/>
      <c r="B39" s="33" t="s">
        <v>356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</sheetData>
  <mergeCells count="5">
    <mergeCell ref="E1:G1"/>
    <mergeCell ref="E2:G2"/>
    <mergeCell ref="E3:G3"/>
    <mergeCell ref="H3:J3"/>
    <mergeCell ref="K3:M3"/>
  </mergeCells>
  <phoneticPr fontId="17" type="noConversion"/>
  <pageMargins left="0.25" right="0.25" top="0.75" bottom="0.75" header="0.51180555555555496" footer="0.51180555555555496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="85" zoomScaleNormal="85" zoomScalePageLayoutView="85" workbookViewId="0"/>
  </sheetViews>
  <sheetFormatPr defaultColWidth="8.875" defaultRowHeight="14.25"/>
  <cols>
    <col min="1" max="1" width="63.375" style="82" customWidth="1"/>
    <col min="2" max="1025" width="8.875" style="82"/>
  </cols>
  <sheetData>
    <row r="1" spans="1:5" ht="87" customHeight="1">
      <c r="A1" s="142" t="s">
        <v>28</v>
      </c>
      <c r="B1" s="83"/>
      <c r="C1" s="83"/>
      <c r="D1" s="83"/>
      <c r="E1" s="83"/>
    </row>
  </sheetData>
  <phoneticPr fontId="17" type="noConversion"/>
  <pageMargins left="0.7" right="0.7" top="0.75" bottom="0.75" header="0.51180555555555496" footer="0.51180555555555496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Baseline Data</vt:lpstr>
      <vt:lpstr>BioCondition</vt:lpstr>
      <vt:lpstr>Vegetation</vt:lpstr>
      <vt:lpstr>Vertebrates</vt:lpstr>
      <vt:lpstr>Mapping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Stephanie Ford</cp:lastModifiedBy>
  <cp:revision>143</cp:revision>
  <cp:lastPrinted>2015-09-05T11:28:12Z</cp:lastPrinted>
  <dcterms:created xsi:type="dcterms:W3CDTF">2012-12-14T22:05:40Z</dcterms:created>
  <dcterms:modified xsi:type="dcterms:W3CDTF">2017-04-27T04:43:54Z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